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https://dundeecitygovuk.sharepoint.com/sites/PLAN&amp;ECON-Planning_Team/Shared Documents/Planning -  Main/Development Plans and Regeneration/Topics/Housing/Housing Land Audit/2025 HLA/Working draft spreadsheet/"/>
    </mc:Choice>
  </mc:AlternateContent>
  <xr:revisionPtr revIDLastSave="2713" documentId="13_ncr:1_{F2F11062-790C-4406-B511-6001CD43FF3E}" xr6:coauthVersionLast="47" xr6:coauthVersionMax="47" xr10:uidLastSave="{A0B4A8FE-CCBE-4A82-9E37-5BC5DF4FB76F}"/>
  <bookViews>
    <workbookView xWindow="28680" yWindow="1185" windowWidth="29040" windowHeight="15720" activeTab="3" xr2:uid="{75A44BA6-DEF3-4F12-B5C2-A481EE19131A}"/>
  </bookViews>
  <sheets>
    <sheet name="Greenfield" sheetId="4" r:id="rId1"/>
    <sheet name="Brownfield" sheetId="1" r:id="rId2"/>
    <sheet name="Small site" sheetId="5" r:id="rId3"/>
    <sheet name="Removed" sheetId="2" r:id="rId4"/>
    <sheet name="Constrained" sheetId="3" r:id="rId5"/>
  </sheets>
  <definedNames>
    <definedName name="_xlnm.Database">Brownfield!$A$3:$AT$67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1" i="2" l="1"/>
  <c r="V32" i="2"/>
  <c r="V33" i="2"/>
  <c r="V34" i="2"/>
  <c r="V35" i="2"/>
  <c r="V36" i="2"/>
  <c r="V37" i="2"/>
  <c r="V38" i="2"/>
  <c r="V39" i="2"/>
  <c r="V40" i="2"/>
  <c r="V42" i="2"/>
  <c r="V6" i="3"/>
  <c r="V7" i="3"/>
  <c r="V8" i="3"/>
  <c r="V9" i="3"/>
  <c r="V10" i="3"/>
  <c r="V11" i="3"/>
  <c r="V12" i="3"/>
  <c r="AE4" i="4"/>
  <c r="AE5" i="4"/>
  <c r="AE6" i="4"/>
  <c r="AE7" i="4"/>
  <c r="AE8" i="4"/>
  <c r="AE9" i="4"/>
  <c r="AE10" i="4"/>
  <c r="AE11" i="4"/>
  <c r="AE12" i="4"/>
  <c r="AE13" i="4"/>
  <c r="Q12" i="2"/>
  <c r="Q10" i="2"/>
  <c r="Q9" i="1"/>
  <c r="Q13" i="4"/>
  <c r="Q5" i="4"/>
  <c r="Q6" i="4"/>
  <c r="Q7" i="4"/>
  <c r="Q8" i="4"/>
  <c r="Q9" i="4"/>
  <c r="Q10" i="4"/>
  <c r="Q11" i="4"/>
  <c r="Q12" i="4"/>
  <c r="Q41" i="2"/>
  <c r="AH65" i="1"/>
  <c r="AH63" i="1"/>
  <c r="AH62" i="1"/>
  <c r="AH61" i="1"/>
  <c r="AH60" i="1"/>
  <c r="AH59" i="1"/>
  <c r="AH58" i="1"/>
  <c r="AH57" i="1"/>
  <c r="AH56" i="1"/>
  <c r="AH55" i="1"/>
  <c r="AH44" i="1"/>
  <c r="AH43" i="1"/>
  <c r="AH42" i="1"/>
  <c r="AH41" i="1"/>
  <c r="AH15" i="1"/>
  <c r="AH14" i="1"/>
  <c r="AH13" i="1"/>
  <c r="AH12" i="1"/>
  <c r="AH11" i="1"/>
  <c r="AH10" i="1"/>
  <c r="AH9" i="1"/>
  <c r="AH8" i="1"/>
  <c r="V54" i="5"/>
  <c r="V53" i="5"/>
  <c r="V52" i="5"/>
  <c r="V51" i="5"/>
  <c r="V50" i="5"/>
  <c r="V49" i="5"/>
  <c r="V48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V5" i="5"/>
  <c r="V4" i="5"/>
  <c r="AE8" i="1"/>
  <c r="AE9" i="1"/>
  <c r="AE10" i="1"/>
  <c r="AE11" i="1"/>
  <c r="AE12" i="1"/>
  <c r="AE13" i="1"/>
  <c r="AE14" i="1"/>
  <c r="AE15" i="1"/>
  <c r="AE16" i="1"/>
  <c r="AE17" i="1"/>
  <c r="AE19" i="1"/>
  <c r="AE20" i="1"/>
  <c r="AE21" i="1"/>
  <c r="AE22" i="1"/>
  <c r="AE23" i="1"/>
  <c r="AE24" i="1"/>
  <c r="AE25" i="1"/>
  <c r="AE26" i="1"/>
  <c r="AE27" i="1"/>
  <c r="AE28" i="1"/>
  <c r="AE4" i="1"/>
  <c r="AE29" i="1"/>
  <c r="AE30" i="1"/>
  <c r="AE31" i="1"/>
  <c r="AE32" i="1"/>
  <c r="AE33" i="1"/>
  <c r="AE34" i="1"/>
  <c r="AE35" i="1"/>
  <c r="AE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6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7" i="1"/>
  <c r="AE65" i="1"/>
  <c r="AE66" i="1"/>
  <c r="AE67" i="1"/>
  <c r="AE18" i="1"/>
  <c r="Q8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4" i="1"/>
  <c r="Q29" i="1"/>
  <c r="Q30" i="1"/>
  <c r="Q31" i="1"/>
  <c r="Q32" i="1"/>
  <c r="Q33" i="1"/>
  <c r="Q34" i="1"/>
  <c r="Q35" i="1"/>
  <c r="Q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6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7" i="1"/>
  <c r="Q65" i="1"/>
  <c r="Q66" i="1"/>
  <c r="Q67" i="1"/>
  <c r="Q32" i="2"/>
  <c r="Q31" i="5"/>
  <c r="Q45" i="5"/>
  <c r="Q54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6" i="5"/>
  <c r="Q47" i="5"/>
  <c r="Q48" i="5"/>
  <c r="Q49" i="5"/>
  <c r="Q50" i="5"/>
  <c r="Q51" i="5"/>
  <c r="Q52" i="5"/>
  <c r="Q53" i="5"/>
  <c r="Q4" i="4"/>
  <c r="Q4" i="3"/>
  <c r="Q5" i="3"/>
  <c r="Q6" i="3"/>
  <c r="Q7" i="3"/>
  <c r="Q8" i="3"/>
  <c r="Q9" i="3"/>
  <c r="Q10" i="3"/>
  <c r="Q11" i="3"/>
  <c r="Q12" i="3"/>
  <c r="Q6" i="2"/>
  <c r="Q7" i="2"/>
  <c r="Q8" i="2"/>
  <c r="Q9" i="2"/>
  <c r="Q11" i="2"/>
  <c r="Q13" i="2"/>
  <c r="Q14" i="2"/>
  <c r="Q15" i="2"/>
  <c r="Q16" i="2"/>
  <c r="Q17" i="2"/>
  <c r="Q18" i="2"/>
  <c r="Q19" i="2"/>
  <c r="Q20" i="2"/>
  <c r="Q21" i="2"/>
  <c r="Q22" i="2"/>
  <c r="Q23" i="2"/>
  <c r="Q24" i="2"/>
  <c r="Q27" i="2"/>
  <c r="Q28" i="2"/>
  <c r="Q31" i="2"/>
  <c r="Q33" i="2"/>
  <c r="Q34" i="2"/>
  <c r="Q35" i="2"/>
  <c r="Q36" i="2"/>
  <c r="Q37" i="2"/>
  <c r="Q38" i="2"/>
  <c r="Q39" i="2"/>
  <c r="Q40" i="2"/>
  <c r="Q42" i="2"/>
</calcChain>
</file>

<file path=xl/sharedStrings.xml><?xml version="1.0" encoding="utf-8"?>
<sst xmlns="http://schemas.openxmlformats.org/spreadsheetml/2006/main" count="2853" uniqueCount="882">
  <si>
    <t>Deliverable and Deliverable with Constraints Greenfield</t>
  </si>
  <si>
    <t>HLA site reference</t>
  </si>
  <si>
    <t>Site name</t>
  </si>
  <si>
    <t>LDP reference</t>
  </si>
  <si>
    <t>Site address</t>
  </si>
  <si>
    <t>Easting</t>
  </si>
  <si>
    <t>Northing</t>
  </si>
  <si>
    <t>Site area (ha)</t>
  </si>
  <si>
    <t>Year added to HLA</t>
  </si>
  <si>
    <t>LDP/ Windfall/ Other</t>
  </si>
  <si>
    <r>
      <t xml:space="preserve">Planning status
</t>
    </r>
    <r>
      <rPr>
        <sz val="9"/>
        <color theme="0"/>
        <rFont val="Aptos Narrow"/>
        <family val="2"/>
        <scheme val="minor"/>
      </rPr>
      <t>No consent
Pending decision
Consented (PPiP)
Consented (Full)</t>
    </r>
  </si>
  <si>
    <r>
      <t xml:space="preserve">Other detail
</t>
    </r>
    <r>
      <rPr>
        <sz val="9"/>
        <color theme="0"/>
        <rFont val="Aptos Narrow"/>
        <family val="2"/>
        <scheme val="minor"/>
      </rPr>
      <t>Pre-application
refused
under appeal</t>
    </r>
  </si>
  <si>
    <t>Planning application(s)</t>
  </si>
  <si>
    <t>Last approval date</t>
  </si>
  <si>
    <r>
      <t xml:space="preserve">Construction status
</t>
    </r>
    <r>
      <rPr>
        <sz val="9"/>
        <color theme="0"/>
        <rFont val="Aptos Narrow"/>
        <family val="2"/>
        <scheme val="minor"/>
      </rPr>
      <t>Not yet started
Started on site</t>
    </r>
  </si>
  <si>
    <t>Year construction started</t>
  </si>
  <si>
    <t>Site capacity</t>
  </si>
  <si>
    <t>Remaining capacity</t>
  </si>
  <si>
    <t>Completions in audit year</t>
  </si>
  <si>
    <t>Total completions</t>
  </si>
  <si>
    <t>Programming Y1 (25-26)</t>
  </si>
  <si>
    <t>Programming Y2 (26-27)</t>
  </si>
  <si>
    <t>Programming Y3 (27-28)</t>
  </si>
  <si>
    <t>Programming Y4 (28-29)</t>
  </si>
  <si>
    <t>Programming Y5 (29-30)</t>
  </si>
  <si>
    <t>Programming Y6 (30-31)</t>
  </si>
  <si>
    <t>Programming Y7 (31-32)</t>
  </si>
  <si>
    <t>Programming Y8 (32-33)</t>
  </si>
  <si>
    <t>Programming Y9 (33-34)</t>
  </si>
  <si>
    <t>Programming Y10 (34-35)</t>
  </si>
  <si>
    <t>Later years</t>
  </si>
  <si>
    <t>Total programming</t>
  </si>
  <si>
    <r>
      <t xml:space="preserve">Pipeline timeframe
</t>
    </r>
    <r>
      <rPr>
        <sz val="9"/>
        <color theme="0"/>
        <rFont val="Aptos Narrow"/>
        <family val="2"/>
        <scheme val="minor"/>
      </rPr>
      <t>Short (1-3 Yrs)
Medium (4-6 Yrs)
 Long (7-10 Yrs)</t>
    </r>
  </si>
  <si>
    <t xml:space="preserve">Market/ Affordable/ Mixed
</t>
  </si>
  <si>
    <t xml:space="preserve">Number market
</t>
  </si>
  <si>
    <t xml:space="preserve">Number affordable
</t>
  </si>
  <si>
    <t>Number of flats</t>
  </si>
  <si>
    <t>Number of houses</t>
  </si>
  <si>
    <r>
      <t xml:space="preserve">Deliverability status
</t>
    </r>
    <r>
      <rPr>
        <sz val="9"/>
        <color theme="0"/>
        <rFont val="Aptos Narrow"/>
        <family val="2"/>
        <scheme val="minor"/>
      </rPr>
      <t>Deliverable, 
Deliverable with constraints, 
Constrained, 
Undeliverable, 
Removed</t>
    </r>
  </si>
  <si>
    <r>
      <t xml:space="preserve">Action required
</t>
    </r>
    <r>
      <rPr>
        <sz val="9"/>
        <color theme="0"/>
        <rFont val="Aptos Narrow"/>
        <family val="2"/>
        <scheme val="minor"/>
      </rPr>
      <t>Action Required To Support Delivery</t>
    </r>
  </si>
  <si>
    <t xml:space="preserve">Owner
</t>
  </si>
  <si>
    <t xml:space="preserve">Developer
</t>
  </si>
  <si>
    <t>Greenfield/ Brownfield</t>
  </si>
  <si>
    <t>VDL</t>
  </si>
  <si>
    <t xml:space="preserve">Self build
</t>
  </si>
  <si>
    <r>
      <t xml:space="preserve">Dispute
</t>
    </r>
    <r>
      <rPr>
        <sz val="9"/>
        <color theme="0"/>
        <rFont val="Aptos Narrow"/>
        <family val="2"/>
        <scheme val="minor"/>
      </rPr>
      <t>If the information provided within the HLA remains disputed and by who</t>
    </r>
  </si>
  <si>
    <r>
      <t xml:space="preserve">Demolition
</t>
    </r>
    <r>
      <rPr>
        <sz val="9"/>
        <color theme="0"/>
        <rFont val="Aptos Narrow"/>
        <family val="2"/>
        <scheme val="minor"/>
      </rPr>
      <t>Have list references where there was an application</t>
    </r>
  </si>
  <si>
    <t>200356A</t>
  </si>
  <si>
    <t>Western Gateway, South Gray Village</t>
  </si>
  <si>
    <t>South Gray Village, Dykes of Gray Road</t>
  </si>
  <si>
    <t>Windfall</t>
  </si>
  <si>
    <t>Consented (FULL)</t>
  </si>
  <si>
    <t>15/00121/FULM, 16/00370/FULL, 16/01012/MDPO, 17/00938/FULL, 18/00539/FULL, 24/00420/FULL</t>
  </si>
  <si>
    <t>Started on site</t>
  </si>
  <si>
    <t>Short (1-3yrs)</t>
  </si>
  <si>
    <t>Market</t>
  </si>
  <si>
    <t>Deliverable</t>
  </si>
  <si>
    <t>Springfield</t>
  </si>
  <si>
    <t>Greenfield</t>
  </si>
  <si>
    <t>No</t>
  </si>
  <si>
    <t>Western Gateway, West of Dykes of Gray Road</t>
  </si>
  <si>
    <t>Swallow, Land to West of Dykes of Gray Road, Western Gateway</t>
  </si>
  <si>
    <t>14/00205/FULM, 16/01023/FULL, 17/00409/MDPO, 23/00168/FULL</t>
  </si>
  <si>
    <t>Medium (4-6Yrs)</t>
  </si>
  <si>
    <t>200738</t>
  </si>
  <si>
    <t>Western Gateway, Liff</t>
  </si>
  <si>
    <t>Liff Phase 2, Dykes of Gray Road</t>
  </si>
  <si>
    <t>15/00410/FULM, 18/00992/FULL</t>
  </si>
  <si>
    <t>Barratt &amp; David Wilson Homes North Scotland</t>
  </si>
  <si>
    <t>201423</t>
  </si>
  <si>
    <t>Pitkerro Mill</t>
  </si>
  <si>
    <t>Land to the West of Pitkerro Mill, _x000D_
Kellas Road</t>
  </si>
  <si>
    <t>16/00394/FULL</t>
  </si>
  <si>
    <t>South Tay (Dundee) Ltd</t>
  </si>
  <si>
    <t>201821</t>
  </si>
  <si>
    <t>Western Gateway,  East of Dykes Of Gray Road</t>
  </si>
  <si>
    <t>H42</t>
  </si>
  <si>
    <t>Land to South of West Green Park and East of Dykes Of Gray Road</t>
  </si>
  <si>
    <t>LDP</t>
  </si>
  <si>
    <t>Consented (PPiP)</t>
  </si>
  <si>
    <t>23/00617/PPPM</t>
  </si>
  <si>
    <t>Not yet started</t>
  </si>
  <si>
    <t>NHS Tayside</t>
  </si>
  <si>
    <t>201822</t>
  </si>
  <si>
    <t>Western Gateway, Dykes of Gray, North East</t>
  </si>
  <si>
    <t>H43</t>
  </si>
  <si>
    <t>Dykes of Gray, North East</t>
  </si>
  <si>
    <t>18/01056/FULM, 25/00184/PAN</t>
  </si>
  <si>
    <t>Long (7-10Yrs)</t>
  </si>
  <si>
    <t>201823</t>
  </si>
  <si>
    <t>Baldragon Farm</t>
  </si>
  <si>
    <t>H44</t>
  </si>
  <si>
    <t>Land to West of St Martin Crescent and North of Adam Crescent</t>
  </si>
  <si>
    <t>19/00707/FULM, 20/00771/FULL</t>
  </si>
  <si>
    <t>Avant Homes Scotland</t>
  </si>
  <si>
    <t>201824B</t>
  </si>
  <si>
    <t>Ballumbie Road Phase 2</t>
  </si>
  <si>
    <t>H45</t>
  </si>
  <si>
    <t>Land to East of Ballumbie Road</t>
  </si>
  <si>
    <t>20/00423/FULM, 24/00726/FULL</t>
  </si>
  <si>
    <t>Persimmon Homes North Scotland</t>
  </si>
  <si>
    <t>201829</t>
  </si>
  <si>
    <t>Western Gateway, Dykes of Gray, North West</t>
  </si>
  <si>
    <t>H41</t>
  </si>
  <si>
    <t>Dykes of Gray, North West</t>
  </si>
  <si>
    <t>No consent</t>
  </si>
  <si>
    <t>10+Yrs</t>
  </si>
  <si>
    <t>Linlathen</t>
  </si>
  <si>
    <t>H46</t>
  </si>
  <si>
    <t>Linlathen Road, Broughty Ferry</t>
  </si>
  <si>
    <t>18/00115/FULM, 19/00799/FULM, 21/00322/FULL, 21/00376/FULL, 21/00677/FULL, 21/00713/FULL</t>
  </si>
  <si>
    <t>Kirkwood Homes</t>
  </si>
  <si>
    <t>Deliverable and Deliverable with Constraints Brownfield</t>
  </si>
  <si>
    <r>
      <t xml:space="preserve">Total programming
</t>
    </r>
    <r>
      <rPr>
        <sz val="9"/>
        <color theme="0"/>
        <rFont val="Aptos Narrow"/>
        <family val="2"/>
        <scheme val="minor"/>
      </rPr>
      <t>Not required
our use only</t>
    </r>
  </si>
  <si>
    <t>Lochee District Centre</t>
  </si>
  <si>
    <t>H06</t>
  </si>
  <si>
    <t>Lochee District Centre, Lochee High Street</t>
  </si>
  <si>
    <t>13/00678/FULL, 15/00079/FULL, 19/00738/FULL</t>
  </si>
  <si>
    <t>Affordable</t>
  </si>
  <si>
    <t>Deliverable with constraints</t>
  </si>
  <si>
    <t>Drainage solution being investigated</t>
  </si>
  <si>
    <t>Dundee City Council</t>
  </si>
  <si>
    <t>Hillcrest HA</t>
  </si>
  <si>
    <t>Brownfield</t>
  </si>
  <si>
    <t>Yes</t>
  </si>
  <si>
    <t>Kellyfield</t>
  </si>
  <si>
    <t>H33</t>
  </si>
  <si>
    <t>Drumgeith Road</t>
  </si>
  <si>
    <t>Former Tay Rope Works</t>
  </si>
  <si>
    <t>Land at Former Tay Rope Works, Magdalen Yard Road</t>
  </si>
  <si>
    <t>19/00297/FULL</t>
  </si>
  <si>
    <t>F &amp; H Property</t>
  </si>
  <si>
    <t>Ferry House Residential Home</t>
  </si>
  <si>
    <t>Ferry House Residential Home, 8 Gray Street, Broughty Ferry</t>
  </si>
  <si>
    <t>24/00453/FULL</t>
  </si>
  <si>
    <t>200347</t>
  </si>
  <si>
    <t>Armistead</t>
  </si>
  <si>
    <t>94 Monifieth Road</t>
  </si>
  <si>
    <t>13/00642/FULL, 16/00179/FULL, 21/00904/FULL</t>
  </si>
  <si>
    <t>H &amp; H Properties Ltd</t>
  </si>
  <si>
    <t>13/00642/FULL, 15/00790/DOM1</t>
  </si>
  <si>
    <t>200611</t>
  </si>
  <si>
    <t>Former Homebase Site</t>
  </si>
  <si>
    <t>Riverside Drive</t>
  </si>
  <si>
    <t>05/00770/FUL, 22/00463/FULL</t>
  </si>
  <si>
    <t>H &amp; H Properties</t>
  </si>
  <si>
    <t>06/01434/DEMOL</t>
  </si>
  <si>
    <t>200909</t>
  </si>
  <si>
    <t>Former Downfield Primary School</t>
  </si>
  <si>
    <t>H11</t>
  </si>
  <si>
    <t>East School Road</t>
  </si>
  <si>
    <t>20/00076/FULL</t>
  </si>
  <si>
    <t>08/00848/DEMOL</t>
  </si>
  <si>
    <t>200913</t>
  </si>
  <si>
    <t>Former Lawside Academy</t>
  </si>
  <si>
    <t>H09</t>
  </si>
  <si>
    <t>Rannoch Road</t>
  </si>
  <si>
    <t>201008</t>
  </si>
  <si>
    <t>Bowling Green East</t>
  </si>
  <si>
    <t>H31</t>
  </si>
  <si>
    <t>Lothian Crescent</t>
  </si>
  <si>
    <t>201010</t>
  </si>
  <si>
    <t>Tranent Grove, Phase 3</t>
  </si>
  <si>
    <t>H28</t>
  </si>
  <si>
    <t>Tranent Grove</t>
  </si>
  <si>
    <t>22/00461/FULL, 24/00424/FULL</t>
  </si>
  <si>
    <t>Discovery Homes Ltd</t>
  </si>
  <si>
    <t>201010A</t>
  </si>
  <si>
    <t>Tranent Grove, Phase 1</t>
  </si>
  <si>
    <t>Land North Of Lothian Crescent and South Of Tranent Grove</t>
  </si>
  <si>
    <t>22/00461/FULL</t>
  </si>
  <si>
    <t>201010B</t>
  </si>
  <si>
    <t>Tranent Grove, Phase 2</t>
  </si>
  <si>
    <t>Land At Salton Crescent and Tranent Grove and North Of Lothian Crescent</t>
  </si>
  <si>
    <t>24/00424/FULL</t>
  </si>
  <si>
    <t>201011A</t>
  </si>
  <si>
    <t>Whitfield Primary School South</t>
  </si>
  <si>
    <t>H27</t>
  </si>
  <si>
    <t>Site Of Whitfield Primary School, Whitfield Drive (South)</t>
  </si>
  <si>
    <t>19/00716/FULL</t>
  </si>
  <si>
    <t>Angus HA</t>
  </si>
  <si>
    <t>12/00550/DEMOL</t>
  </si>
  <si>
    <t>201011B</t>
  </si>
  <si>
    <t>Whitfield Primary School North</t>
  </si>
  <si>
    <t>Site Of Whitfield Primary School, Whitfield Drive (North)</t>
  </si>
  <si>
    <t>19/00776/FULL</t>
  </si>
  <si>
    <t>George Martin Builders Ltd</t>
  </si>
  <si>
    <t>201012</t>
  </si>
  <si>
    <t>Former Whitfield Shopping Centre</t>
  </si>
  <si>
    <t>H25</t>
  </si>
  <si>
    <t>Whitfield Drive and Lothian Crescent</t>
  </si>
  <si>
    <t>Pre-application</t>
  </si>
  <si>
    <t>PREAPP/041/2021, 19/00716/FULL (Part)</t>
  </si>
  <si>
    <t>Mixed</t>
  </si>
  <si>
    <t>201102</t>
  </si>
  <si>
    <t>Dura Street</t>
  </si>
  <si>
    <t>3 Dura Street</t>
  </si>
  <si>
    <t>10/00676/FULL, 13/00824/FULL, 17/00014/FULL, 20/00018/FULL, 23/00153/FULL</t>
  </si>
  <si>
    <t>B &amp; L Whittet Ltd</t>
  </si>
  <si>
    <t>existing car sales &amp; MOT garage</t>
  </si>
  <si>
    <t>201106</t>
  </si>
  <si>
    <t>Trades Lane</t>
  </si>
  <si>
    <t>Site of 3 Trades Lane</t>
  </si>
  <si>
    <t>16/01058/FULL</t>
  </si>
  <si>
    <t>Seagate (Dundee) Limited</t>
  </si>
  <si>
    <t>13/00786/CON, 14/00195/NDOM8</t>
  </si>
  <si>
    <t>201109</t>
  </si>
  <si>
    <t>Central Waterfront Site 6, Thomson Avenue</t>
  </si>
  <si>
    <t>H17</t>
  </si>
  <si>
    <t>Central Waterfront, Thomson Avenue</t>
  </si>
  <si>
    <t>17/00113/FULM, 18/00400/FULL</t>
  </si>
  <si>
    <t>201109A</t>
  </si>
  <si>
    <t>Central Waterfront Site 6, Riverside Esplanade</t>
  </si>
  <si>
    <t>Waterfront Site 6, Riverside Esplanade</t>
  </si>
  <si>
    <t>Robertson Living</t>
  </si>
  <si>
    <t>201109B</t>
  </si>
  <si>
    <t>Central Waterfront Site 6, Dock Street</t>
  </si>
  <si>
    <t xml:space="preserve">Harbour Chambers/Customs House, Dock Street_x000D_
</t>
  </si>
  <si>
    <t>20/00399/FULL</t>
  </si>
  <si>
    <t>Alicydon Ltd</t>
  </si>
  <si>
    <t>201110</t>
  </si>
  <si>
    <t>Former Mossgiel Primary School</t>
  </si>
  <si>
    <t>H23</t>
  </si>
  <si>
    <t>Ballochmyle Drive</t>
  </si>
  <si>
    <t>Pending decision</t>
  </si>
  <si>
    <t>PREAPP/043/2021, 22/00637/FULL</t>
  </si>
  <si>
    <t>Abertay HA</t>
  </si>
  <si>
    <t>201213</t>
  </si>
  <si>
    <t>MOM Phase 4, South East</t>
  </si>
  <si>
    <t>H22</t>
  </si>
  <si>
    <t>Hebrides Drive, South East</t>
  </si>
  <si>
    <t>18/00974/FULL, 23/00059/FULL</t>
  </si>
  <si>
    <t>Home Scotland</t>
  </si>
  <si>
    <t>McTaggart Construction</t>
  </si>
  <si>
    <t>16/00589/DOM4</t>
  </si>
  <si>
    <t>201214</t>
  </si>
  <si>
    <t>MOM Phase 4, North East</t>
  </si>
  <si>
    <t>H21</t>
  </si>
  <si>
    <t>Hebrides Drive, North East</t>
  </si>
  <si>
    <t>201221</t>
  </si>
  <si>
    <t>MOM Phase 4, West</t>
  </si>
  <si>
    <t>H20</t>
  </si>
  <si>
    <t>Hebrides Drive, West</t>
  </si>
  <si>
    <t>PREAPP/078/2022</t>
  </si>
  <si>
    <t>201417</t>
  </si>
  <si>
    <t>Former Lochee Primary School</t>
  </si>
  <si>
    <t>H05</t>
  </si>
  <si>
    <t>Donals Street and South Road</t>
  </si>
  <si>
    <t>22/00402/FULL</t>
  </si>
  <si>
    <t>201813</t>
  </si>
  <si>
    <t>Former Maxwelltown Multis</t>
  </si>
  <si>
    <t>H16</t>
  </si>
  <si>
    <t>Alexander Street</t>
  </si>
  <si>
    <t>201814</t>
  </si>
  <si>
    <t>Former Gowriehill Primary School</t>
  </si>
  <si>
    <t>H34</t>
  </si>
  <si>
    <t>Etive Gardens</t>
  </si>
  <si>
    <t>PREAPP/029/2022, 24/00140/PAN, 24/00366/FULL</t>
  </si>
  <si>
    <t>18/00051/NDOM6</t>
  </si>
  <si>
    <t>201815</t>
  </si>
  <si>
    <t>Former Hillside Primary School</t>
  </si>
  <si>
    <t>H35</t>
  </si>
  <si>
    <t>Denoon Terrace</t>
  </si>
  <si>
    <t>PREAPP/016/2024, 25/00134/FULL</t>
  </si>
  <si>
    <t>201816</t>
  </si>
  <si>
    <t>Former St Mary's Infant School</t>
  </si>
  <si>
    <t>H36</t>
  </si>
  <si>
    <t>Former St Mary's Infant School, High Street, Lochee</t>
  </si>
  <si>
    <t>201817</t>
  </si>
  <si>
    <t>Former Baldragon Academy</t>
  </si>
  <si>
    <t>H37</t>
  </si>
  <si>
    <t>Burn Street</t>
  </si>
  <si>
    <t>Marketing of site for housing</t>
  </si>
  <si>
    <t>201825</t>
  </si>
  <si>
    <t>Former Railyards</t>
  </si>
  <si>
    <t>H14</t>
  </si>
  <si>
    <t>Greenmarket</t>
  </si>
  <si>
    <t>Scottish Enterprise</t>
  </si>
  <si>
    <t>201826C</t>
  </si>
  <si>
    <t>Summerfield Gardens</t>
  </si>
  <si>
    <t>H29</t>
  </si>
  <si>
    <t>Land to West Of Summerfield Avenue at Summerfield Gardens</t>
  </si>
  <si>
    <t>21/00736/FULL</t>
  </si>
  <si>
    <t>Invertay Homes Ltd</t>
  </si>
  <si>
    <t>201906</t>
  </si>
  <si>
    <t>Langlands Street</t>
  </si>
  <si>
    <t>Workshop and Yard on South Side, Langlands Street</t>
  </si>
  <si>
    <t>18/00500/FULL</t>
  </si>
  <si>
    <t>201908</t>
  </si>
  <si>
    <t>Thorter Loan</t>
  </si>
  <si>
    <t>Land to West of Thorter Loan and South of South Victoria Dock Road</t>
  </si>
  <si>
    <t>18/00387/FULM</t>
  </si>
  <si>
    <t>Culross Ltd</t>
  </si>
  <si>
    <t>201910</t>
  </si>
  <si>
    <t>The Old Mill</t>
  </si>
  <si>
    <t>1 Guthrie Street</t>
  </si>
  <si>
    <t>17/00134/FULL</t>
  </si>
  <si>
    <t>Ramsay Properties Ltd</t>
  </si>
  <si>
    <t>201912</t>
  </si>
  <si>
    <t>Ellengowan Drive</t>
  </si>
  <si>
    <t>South Of Arbroath Road, West Of Dalkeith Road, Ellengowan Rd</t>
  </si>
  <si>
    <t>18/00487/FULM</t>
  </si>
  <si>
    <t>18/00752/DOM1, 18/00753/DOM1, 24/00123/DOM4</t>
  </si>
  <si>
    <t>202009</t>
  </si>
  <si>
    <t>Taybank Works</t>
  </si>
  <si>
    <t>Unit 23, Taybank Works, Morgan Street</t>
  </si>
  <si>
    <t>19/00227/FULL, 20/00039/FULL, 20/00306/FULL, 21/00326/FULL</t>
  </si>
  <si>
    <t>Caledonia Housing Association</t>
  </si>
  <si>
    <t>19/00364/NDOM8</t>
  </si>
  <si>
    <t>202012</t>
  </si>
  <si>
    <t>Former Stewart House</t>
  </si>
  <si>
    <t>Land at Former Stewart House, Kingsway East</t>
  </si>
  <si>
    <t>19/00687/FULM, 23/00449/FULL</t>
  </si>
  <si>
    <t>17/00183/NDOM7</t>
  </si>
  <si>
    <t>202013</t>
  </si>
  <si>
    <t>Buttars Loan</t>
  </si>
  <si>
    <t>Land to the East of Buttars Loan and South of Broomlee Road</t>
  </si>
  <si>
    <t>19/00246/FULL</t>
  </si>
  <si>
    <t>Green Pads Limited</t>
  </si>
  <si>
    <t>Hutchinson Building Services Limited</t>
  </si>
  <si>
    <t>202024</t>
  </si>
  <si>
    <t>Land to North of Pitkerro Road</t>
  </si>
  <si>
    <t>Land to North of Pitkerro Road and East of Longhaugh Road</t>
  </si>
  <si>
    <t>19/00063/FULL</t>
  </si>
  <si>
    <t>Longhaugh Developments Ltd</t>
  </si>
  <si>
    <t>202030</t>
  </si>
  <si>
    <t>Gellatly Street</t>
  </si>
  <si>
    <t>3 Gellatly Street</t>
  </si>
  <si>
    <t>19/00502/FULL, 21/00215/FULL</t>
  </si>
  <si>
    <t>McGill (Dock Street) Ltd</t>
  </si>
  <si>
    <t>202051</t>
  </si>
  <si>
    <t>Pitkerro Road</t>
  </si>
  <si>
    <t>Land at 114 - 116 Pitkerro Road</t>
  </si>
  <si>
    <t>20/00052/FULL, 20/00777/FULL</t>
  </si>
  <si>
    <t>202053</t>
  </si>
  <si>
    <t>Whitfield Avenue</t>
  </si>
  <si>
    <t>Land at Murrayfield Place, Murrayfield Drive, Whitfield Avenue and_x000D_
Murrayfield Terrace</t>
  </si>
  <si>
    <t>20/00064/FULL, 22/00239/FULL</t>
  </si>
  <si>
    <t>202061B</t>
  </si>
  <si>
    <t>Dalkeith Road</t>
  </si>
  <si>
    <t>69 Dalkeith Road</t>
  </si>
  <si>
    <t>20/00142/FULL</t>
  </si>
  <si>
    <t>Marvend Ltd</t>
  </si>
  <si>
    <t>202065</t>
  </si>
  <si>
    <t>Former Tennis Club</t>
  </si>
  <si>
    <t>57 Dalkeith Road</t>
  </si>
  <si>
    <t>20/00209/FULL</t>
  </si>
  <si>
    <t>Private</t>
  </si>
  <si>
    <t>202104</t>
  </si>
  <si>
    <t>Former Rosebank Primary School</t>
  </si>
  <si>
    <t>Land at Rosebank Road</t>
  </si>
  <si>
    <t>21/00011/FULL</t>
  </si>
  <si>
    <t>Discovery Homes (Dundee) Ltd</t>
  </si>
  <si>
    <t>202106</t>
  </si>
  <si>
    <t>Former Park Hotel</t>
  </si>
  <si>
    <t>Park House Hotel, 40 Coupar Angus Road</t>
  </si>
  <si>
    <t>20/00591/FULL</t>
  </si>
  <si>
    <t>Redwood Birkhill Ltd</t>
  </si>
  <si>
    <t>18/00748/NDOM5</t>
  </si>
  <si>
    <t>202115</t>
  </si>
  <si>
    <t>Whitehall Crescent</t>
  </si>
  <si>
    <t>3 Whitehall Crescent</t>
  </si>
  <si>
    <t>21/00636/FULL</t>
  </si>
  <si>
    <t>Joup Property Ltd</t>
  </si>
  <si>
    <t>202202</t>
  </si>
  <si>
    <t>Ballindean Road</t>
  </si>
  <si>
    <t>Site Of Former Factory, Ballindean Road</t>
  </si>
  <si>
    <t>21/00602/FULM</t>
  </si>
  <si>
    <t>Caledonia HA</t>
  </si>
  <si>
    <t>202204</t>
  </si>
  <si>
    <t>Site of James Keiller Buildings</t>
  </si>
  <si>
    <t>32 - 34 Mains Loan</t>
  </si>
  <si>
    <t>20/00098/FULM, 22/00627/FULL</t>
  </si>
  <si>
    <t>Marketgait Developments</t>
  </si>
  <si>
    <t>07/00233/DEMOL</t>
  </si>
  <si>
    <t>202205</t>
  </si>
  <si>
    <t>Burnside Street</t>
  </si>
  <si>
    <t>55 Burnside Street</t>
  </si>
  <si>
    <t>21/00857/FULM</t>
  </si>
  <si>
    <t>George Martin Builders</t>
  </si>
  <si>
    <t>202303</t>
  </si>
  <si>
    <t>Guthrie Street</t>
  </si>
  <si>
    <t>Premises, 9 Guthrie Street</t>
  </si>
  <si>
    <t>21/00296/FULL</t>
  </si>
  <si>
    <t>202308</t>
  </si>
  <si>
    <t>Mains of Balgay</t>
  </si>
  <si>
    <t>Vacant Workshop and Store, Mains Of Balgay, Elliot Road</t>
  </si>
  <si>
    <t>22/00563/FULL</t>
  </si>
  <si>
    <t>Proposed demolition of former workshop and stores</t>
  </si>
  <si>
    <t>202309</t>
  </si>
  <si>
    <t>Mosque</t>
  </si>
  <si>
    <t>Mosque, 114 Hilltown</t>
  </si>
  <si>
    <t>22/00699/FULL</t>
  </si>
  <si>
    <t>202310</t>
  </si>
  <si>
    <t>Candle Lane</t>
  </si>
  <si>
    <t>Car Park, 3 - 7 Candle Lane</t>
  </si>
  <si>
    <t>20/00739/FULL</t>
  </si>
  <si>
    <t>Murrayfield Properties Ltd</t>
  </si>
  <si>
    <t>202319</t>
  </si>
  <si>
    <t>Donalds Lane</t>
  </si>
  <si>
    <t>Site Of Former 6 Donalds Lane</t>
  </si>
  <si>
    <t>22/00376/FULL</t>
  </si>
  <si>
    <t>H &amp; H Properties UK Ltd</t>
  </si>
  <si>
    <t>202322</t>
  </si>
  <si>
    <t>The High Kirk</t>
  </si>
  <si>
    <t>The High Kirk, 119A Kinghorne Road</t>
  </si>
  <si>
    <t>23/00389/FULL</t>
  </si>
  <si>
    <t>David Gray Construction Ltd</t>
  </si>
  <si>
    <t>Demolition of ancillary hall building</t>
  </si>
  <si>
    <t>202324</t>
  </si>
  <si>
    <t>The Rock</t>
  </si>
  <si>
    <t>Land At Dickson Avenue</t>
  </si>
  <si>
    <t>23/00510/FULL</t>
  </si>
  <si>
    <t>Rock Developments (Scotland) Ltd</t>
  </si>
  <si>
    <t>202401</t>
  </si>
  <si>
    <t>Caird Rest</t>
  </si>
  <si>
    <t>Caird Rest, 172 Nethergate</t>
  </si>
  <si>
    <t>23/00451/FULL</t>
  </si>
  <si>
    <t>202408</t>
  </si>
  <si>
    <t>East Port House</t>
  </si>
  <si>
    <t>East Port House, 65 - 67 King Street</t>
  </si>
  <si>
    <t>24/00196/FULL</t>
  </si>
  <si>
    <t>Marketgait Developments Ltd</t>
  </si>
  <si>
    <t>202411</t>
  </si>
  <si>
    <t>Former Hilltown Market</t>
  </si>
  <si>
    <t>Site Of Former Hilltown Market, Main Street</t>
  </si>
  <si>
    <t>23/00208/FULM</t>
  </si>
  <si>
    <t>Springfield Partnerships</t>
  </si>
  <si>
    <t>Springfield Partnerships/ Hillcrest HA</t>
  </si>
  <si>
    <t>202419</t>
  </si>
  <si>
    <t>Sangobeg House</t>
  </si>
  <si>
    <t>Sangobeg House, 4 Francis Street</t>
  </si>
  <si>
    <t>24/00530/FULL</t>
  </si>
  <si>
    <t>Sangobeg Developments Ltd</t>
  </si>
  <si>
    <t>202424</t>
  </si>
  <si>
    <t>Former Community Centre</t>
  </si>
  <si>
    <t>Former Community Centre, Angus Street, Lochee</t>
  </si>
  <si>
    <t>24/00703/FULL</t>
  </si>
  <si>
    <t>Abertay Housing Association</t>
  </si>
  <si>
    <t>202426</t>
  </si>
  <si>
    <t>Commercial Street</t>
  </si>
  <si>
    <t>9 - 17 Commercial Street</t>
  </si>
  <si>
    <t>24/00752/FULL</t>
  </si>
  <si>
    <t>Sovereign Properties Stafford Ltd</t>
  </si>
  <si>
    <t>Small Sites</t>
  </si>
  <si>
    <t>Technician Notes</t>
  </si>
  <si>
    <t>201410A</t>
  </si>
  <si>
    <t>West Grove</t>
  </si>
  <si>
    <t>10 West Grove Avenue</t>
  </si>
  <si>
    <t>08/00592/FUL, 16/00314/FULL, 19/00376/FULL, 21/00671/FULL</t>
  </si>
  <si>
    <t>Single plot</t>
  </si>
  <si>
    <t>Now PA 22/00491/FULL approved for STL</t>
  </si>
  <si>
    <t>201607L</t>
  </si>
  <si>
    <t>Colliongwood Crescent</t>
  </si>
  <si>
    <t>Land to West of 20 Collingwood Crescent, Broughty Ferry</t>
  </si>
  <si>
    <t>15/00138/FULL, 19/00031/FULL</t>
  </si>
  <si>
    <t>updated 24/25. Building work started but warrant expired 22/10/2023</t>
  </si>
  <si>
    <t>201705B</t>
  </si>
  <si>
    <t>Brook Street</t>
  </si>
  <si>
    <t>2/2, 197 Brook Street, Broughty Ferry</t>
  </si>
  <si>
    <t>10/00066/FULL, 13/00139FULL, 16/00488/FULL, 19/00185/FULL,  22/00283/FULL</t>
  </si>
  <si>
    <t>BW extended</t>
  </si>
  <si>
    <t>201705H</t>
  </si>
  <si>
    <t>Monifieth Road</t>
  </si>
  <si>
    <t>Garden Ground to South of 96 Monifieth Road</t>
  </si>
  <si>
    <t>16/00505/FULL</t>
  </si>
  <si>
    <t>No change. BW expired - Notice of rejection 08/04/2020 &amp; 15/10/2020. Applicant to submit time extension</t>
  </si>
  <si>
    <t>201705K</t>
  </si>
  <si>
    <t>Holly Hill</t>
  </si>
  <si>
    <t>Holly Hill, 69 Dundee Road, Broughty Ferry</t>
  </si>
  <si>
    <t>16/00832/FULL, 19/00845/FULL, 22/00651/FULL</t>
  </si>
  <si>
    <t>No change 24/25</t>
  </si>
  <si>
    <t>201805B</t>
  </si>
  <si>
    <t>92A Monifieth Road, Broughty Ferry</t>
  </si>
  <si>
    <t>16/00745/FULL</t>
  </si>
  <si>
    <t>Works started. BW expired 23/08/24</t>
  </si>
  <si>
    <t>201805G</t>
  </si>
  <si>
    <t>Gibson Terrace</t>
  </si>
  <si>
    <t>Land to the East of 3 Gibson Terrace</t>
  </si>
  <si>
    <t>17/00594/FULL, 20/00295/FULL</t>
  </si>
  <si>
    <t>no change 24/25</t>
  </si>
  <si>
    <t>201805J</t>
  </si>
  <si>
    <t>Princes Street</t>
  </si>
  <si>
    <t>161 Princes Street</t>
  </si>
  <si>
    <t>17/00769/FULL</t>
  </si>
  <si>
    <t>updated 24/25. Works started but BW &amp; extensions expired.</t>
  </si>
  <si>
    <t>202004P</t>
  </si>
  <si>
    <t>Rockfield Crescent</t>
  </si>
  <si>
    <t>Garden Ground to North of 7 Rockfield Crescent</t>
  </si>
  <si>
    <t>19/00914/PPPL, 23/00511/PPPL</t>
  </si>
  <si>
    <t>202019D</t>
  </si>
  <si>
    <t>Stonelee Guest House</t>
  </si>
  <si>
    <t>Stonelee Guest House, 69 Monifieth Road, Broughty Ferry</t>
  </si>
  <si>
    <t>20/00148/FULL</t>
  </si>
  <si>
    <t>202031</t>
  </si>
  <si>
    <t>Pitkerro Mill, Kellas Road</t>
  </si>
  <si>
    <t>19/00861/FULL</t>
  </si>
  <si>
    <t>Harbyn Properties</t>
  </si>
  <si>
    <t>warrant extended till 19/10/2025</t>
  </si>
  <si>
    <t>202032A</t>
  </si>
  <si>
    <t>Symers Street</t>
  </si>
  <si>
    <t>Land to the East of 6, Symers Street</t>
  </si>
  <si>
    <t>20/00232/FULL, 23/00474/FULL</t>
  </si>
  <si>
    <t>202035A</t>
  </si>
  <si>
    <t>Bowling Green</t>
  </si>
  <si>
    <t>Land to West of Bowling Green, Adelaide Place</t>
  </si>
  <si>
    <t>20/00310/PPPL, 23/00314/FULL</t>
  </si>
  <si>
    <t>works started 09/04/25</t>
  </si>
  <si>
    <t>202035C</t>
  </si>
  <si>
    <t>Albany Road</t>
  </si>
  <si>
    <t>Garden Ground to South of 50 Albany Road, Broughty Ferry</t>
  </si>
  <si>
    <t>20/00289/PPPL, 23/00839/PPPL</t>
  </si>
  <si>
    <t>202035D</t>
  </si>
  <si>
    <t>Springhill</t>
  </si>
  <si>
    <t>13 Springhill</t>
  </si>
  <si>
    <t>20/00459/FULL</t>
  </si>
  <si>
    <t>202035F</t>
  </si>
  <si>
    <t>Dudhope Terrace</t>
  </si>
  <si>
    <t>9 Dudhope Terrace</t>
  </si>
  <si>
    <t>20/00548/FULL</t>
  </si>
  <si>
    <t>Notice of Rejection x2 in 2023 &amp; 1 in 2025</t>
  </si>
  <si>
    <t>202035G</t>
  </si>
  <si>
    <t>Victoria Chambers</t>
  </si>
  <si>
    <t>G/1 Office, Victoria Chambers, 10 Victoria Road</t>
  </si>
  <si>
    <t>20/00133/FULL</t>
  </si>
  <si>
    <t>Tayside Property Management</t>
  </si>
  <si>
    <t>202035H</t>
  </si>
  <si>
    <t>Murraygate</t>
  </si>
  <si>
    <t>1/0, 39 Murraygate</t>
  </si>
  <si>
    <t>20/00509/FULL</t>
  </si>
  <si>
    <t>Casa Fresa Holdings LLP</t>
  </si>
  <si>
    <t>temp cert refused 19/12/2024 for plots 1 &amp; 2</t>
  </si>
  <si>
    <t>202043</t>
  </si>
  <si>
    <t>Brown Street</t>
  </si>
  <si>
    <t>Land to South of 75/77 Brown Street, Broughty Ferry</t>
  </si>
  <si>
    <t>20/00529/PPPL, 22/00547/FULL</t>
  </si>
  <si>
    <t>202105C</t>
  </si>
  <si>
    <t>Frederick Street</t>
  </si>
  <si>
    <t>Garden Ground at 45 Frederick Street</t>
  </si>
  <si>
    <t>20/00721/FULL, 22/00756/FULL</t>
  </si>
  <si>
    <t>updated 24/25</t>
  </si>
  <si>
    <t>202105I</t>
  </si>
  <si>
    <t>Strathern Road</t>
  </si>
  <si>
    <t>140 Strathern Road, Broughty Ferry</t>
  </si>
  <si>
    <t>20/00798/FULL</t>
  </si>
  <si>
    <t>202208</t>
  </si>
  <si>
    <t>Forthill Road</t>
  </si>
  <si>
    <t>10 Forthill Road, Broughty Ferry</t>
  </si>
  <si>
    <t>21/00688/PPPL</t>
  </si>
  <si>
    <t>202302</t>
  </si>
  <si>
    <t>Ellislea Road</t>
  </si>
  <si>
    <t>Garden Ground at 9 Ellislea Road, Broughty Ferry</t>
  </si>
  <si>
    <t>22/00373/FULL</t>
  </si>
  <si>
    <t>202304</t>
  </si>
  <si>
    <t>Camphill Road</t>
  </si>
  <si>
    <t>Land South of 65 Camphill Road, Broughty Ferry</t>
  </si>
  <si>
    <t>22/00545/FULL</t>
  </si>
  <si>
    <t>202305</t>
  </si>
  <si>
    <t>Balgillo Road</t>
  </si>
  <si>
    <t>Land to South of 157 Balgillo Road, Broughty Ferry</t>
  </si>
  <si>
    <t>22/00503/FULL</t>
  </si>
  <si>
    <t>202306</t>
  </si>
  <si>
    <t>Lauderdale Avenue</t>
  </si>
  <si>
    <t>Garden Ground to South of 88 Lauderdale Avenue</t>
  </si>
  <si>
    <t>22/00535/PPPL</t>
  </si>
  <si>
    <t>202311</t>
  </si>
  <si>
    <t>Lochee Road</t>
  </si>
  <si>
    <t>142A Lochee Road</t>
  </si>
  <si>
    <t>22/00485/FULL</t>
  </si>
  <si>
    <t>No change 24/25. CC rejected 30/10/2024</t>
  </si>
  <si>
    <t>202313</t>
  </si>
  <si>
    <t>Mains of Gray Farm</t>
  </si>
  <si>
    <t>Land to the South of Mains Of Gray Farm and West of Dykes Of Gray Road</t>
  </si>
  <si>
    <t>22/00818/FULL</t>
  </si>
  <si>
    <t>No change 24/25. BW 23/00457/DOM2 withdrawn</t>
  </si>
  <si>
    <t>202314</t>
  </si>
  <si>
    <t>Daniel Terrace</t>
  </si>
  <si>
    <t>2 Daniel Terrace</t>
  </si>
  <si>
    <t>23/00112/FULL</t>
  </si>
  <si>
    <t>No change 24/25. Renewal of expired 18/00555/FULL</t>
  </si>
  <si>
    <t>202315</t>
  </si>
  <si>
    <t>Broughty Ferry Road</t>
  </si>
  <si>
    <t>208 Broughty Ferry Road</t>
  </si>
  <si>
    <t>23/00128/FULL</t>
  </si>
  <si>
    <t>No change 24/25. Sub-division of 1 house - 24/00599/DOM1 pending</t>
  </si>
  <si>
    <t>202316</t>
  </si>
  <si>
    <t>32 Strathern Road, Broughty Ferry</t>
  </si>
  <si>
    <t>23/00199/FULL</t>
  </si>
  <si>
    <t>202317</t>
  </si>
  <si>
    <t>Cleghorn Street</t>
  </si>
  <si>
    <t>25A Cleghorn Street</t>
  </si>
  <si>
    <t>23/00279/FULL</t>
  </si>
  <si>
    <t>202318</t>
  </si>
  <si>
    <t>India Buildings</t>
  </si>
  <si>
    <t>Upper Ground Floor, India Buildings, 86 Bell Street</t>
  </si>
  <si>
    <t>23/00345/FULL</t>
  </si>
  <si>
    <t>Pavillion Properties</t>
  </si>
  <si>
    <t>No BW 24/25</t>
  </si>
  <si>
    <t>202321</t>
  </si>
  <si>
    <t>Kingsway</t>
  </si>
  <si>
    <t>Garden Ground, 74 Kingsway</t>
  </si>
  <si>
    <t>23/00110/PPPL, 24/00342/APCONL</t>
  </si>
  <si>
    <t>202323</t>
  </si>
  <si>
    <t>Nethergate</t>
  </si>
  <si>
    <t>32 Nethergate</t>
  </si>
  <si>
    <t>23/00587/FULL</t>
  </si>
  <si>
    <t>No change 24/25. BW 24/00117/DOM4 PENDING</t>
  </si>
  <si>
    <t>202326</t>
  </si>
  <si>
    <t>Unit 2, India Buildings, 86 Bell Street</t>
  </si>
  <si>
    <t>23/00694/FULL</t>
  </si>
  <si>
    <t>202402</t>
  </si>
  <si>
    <t>Bell Street</t>
  </si>
  <si>
    <t>46┬À&amp; 50 Bell Street</t>
  </si>
  <si>
    <t>23/00701/FULL</t>
  </si>
  <si>
    <t>No change 24/25. BW 24/00295/DOM1 pending</t>
  </si>
  <si>
    <t>202403</t>
  </si>
  <si>
    <t>Stephens Yard</t>
  </si>
  <si>
    <t>Land South Of Stephens Yard, Shepherds Loan</t>
  </si>
  <si>
    <t>23/00170/FULL</t>
  </si>
  <si>
    <t>202404</t>
  </si>
  <si>
    <t>Perth Road</t>
  </si>
  <si>
    <t>Garden Ground East Of 381 Perth Road</t>
  </si>
  <si>
    <t>23/00668/FULL</t>
  </si>
  <si>
    <t>202405</t>
  </si>
  <si>
    <t>Unit 1, India Buildings, 86 Bell Street</t>
  </si>
  <si>
    <t>23/00855/FULL</t>
  </si>
  <si>
    <t>202406</t>
  </si>
  <si>
    <t>Gotterstone Drive</t>
  </si>
  <si>
    <t>Land East Of 61 Gotterstone Drive</t>
  </si>
  <si>
    <t>23/00079/FULL</t>
  </si>
  <si>
    <t>No change 24/25. 25/00047/DOM2 pending</t>
  </si>
  <si>
    <t>202407</t>
  </si>
  <si>
    <t>Woodcroft</t>
  </si>
  <si>
    <t>Land To West Of Woodcroft, Dundee  Road, Broughty Ferry</t>
  </si>
  <si>
    <t>23/00404/FULL</t>
  </si>
  <si>
    <t>202409</t>
  </si>
  <si>
    <t>Liff Road</t>
  </si>
  <si>
    <t>52 Liff Road</t>
  </si>
  <si>
    <t>24/00239/FULL</t>
  </si>
  <si>
    <t>New site 24/25. No BW yet</t>
  </si>
  <si>
    <t>202410</t>
  </si>
  <si>
    <t>Hillbank Road</t>
  </si>
  <si>
    <t>1 Hillbank Road</t>
  </si>
  <si>
    <t>24/00103/FULL</t>
  </si>
  <si>
    <t>Hillcrest Homes (Scotland) Ltd</t>
  </si>
  <si>
    <t>New site 24/25. Sub-division of 1 flat into 2.</t>
  </si>
  <si>
    <t>202413</t>
  </si>
  <si>
    <t>King Street</t>
  </si>
  <si>
    <t>421 King Street, Broughty Ferry</t>
  </si>
  <si>
    <t>24/00427/FULL</t>
  </si>
  <si>
    <t>24/00428/CON, 24/00511/DOM4</t>
  </si>
  <si>
    <t>New site 24/25. BW for demolition of existing house.</t>
  </si>
  <si>
    <t>202417</t>
  </si>
  <si>
    <t>36 - 38 Cleghorn Street</t>
  </si>
  <si>
    <t>24/00506/FULL</t>
  </si>
  <si>
    <t>New site 24/25.</t>
  </si>
  <si>
    <t>202422</t>
  </si>
  <si>
    <t>Belsize House</t>
  </si>
  <si>
    <t>Belsize House, Belsize Road</t>
  </si>
  <si>
    <t>24/00560/FULL</t>
  </si>
  <si>
    <t>New site 24/25, BW 24/00593/DOM1 pending</t>
  </si>
  <si>
    <t>202429</t>
  </si>
  <si>
    <t>Myrekirk Road</t>
  </si>
  <si>
    <t>Garden Ground North Of 5 Myrekirk Road</t>
  </si>
  <si>
    <t>24/00777/FULL</t>
  </si>
  <si>
    <t>202430</t>
  </si>
  <si>
    <t>Scrimgeours Building</t>
  </si>
  <si>
    <t>4/1 Scrimgeours Building, 4 Whitehall Street</t>
  </si>
  <si>
    <t>24/00804/FULL</t>
  </si>
  <si>
    <t>New site 24/25. BW Pending</t>
  </si>
  <si>
    <t>202501</t>
  </si>
  <si>
    <t>Arbroath Road</t>
  </si>
  <si>
    <t>105 Arbroath Road</t>
  </si>
  <si>
    <t>22/00696/FULL, 24/00788/FULL</t>
  </si>
  <si>
    <t>Alex Sikorsky AK Property Ltd</t>
  </si>
  <si>
    <t>New site 24/25</t>
  </si>
  <si>
    <t>202502</t>
  </si>
  <si>
    <t>Clovis Duveau Drive</t>
  </si>
  <si>
    <t>Land To East Of 15 Clovis Duveau Drive</t>
  </si>
  <si>
    <t>21/00423/FULL, 24/00053/FULL, 24/00802/FULL</t>
  </si>
  <si>
    <t>New site 24/25. Previous planning permission given in 2022. BW pending</t>
  </si>
  <si>
    <t>Removed Sites</t>
  </si>
  <si>
    <t>Completed sites</t>
  </si>
  <si>
    <r>
      <rPr>
        <b/>
        <sz val="11"/>
        <color theme="0" tint="-4.9989318521683403E-2"/>
        <rFont val="Aptos Narrow"/>
        <family val="2"/>
        <scheme val="minor"/>
      </rPr>
      <t xml:space="preserve">Other detail
</t>
    </r>
    <r>
      <rPr>
        <sz val="9"/>
        <color theme="0" tint="-4.9989318521683403E-2"/>
        <rFont val="Aptos Narrow"/>
        <family val="2"/>
        <scheme val="minor"/>
      </rPr>
      <t>Pre-application
refused
under appeal</t>
    </r>
  </si>
  <si>
    <r>
      <rPr>
        <b/>
        <sz val="11"/>
        <color theme="0" tint="-4.9989318521683403E-2"/>
        <rFont val="Aptos Narrow"/>
        <family val="2"/>
        <scheme val="minor"/>
      </rPr>
      <t xml:space="preserve">Construction status
</t>
    </r>
    <r>
      <rPr>
        <sz val="9"/>
        <color theme="0" tint="-4.9989318521683403E-2"/>
        <rFont val="Aptos Narrow"/>
        <family val="2"/>
        <scheme val="minor"/>
      </rPr>
      <t>Not yet started
Started on site</t>
    </r>
  </si>
  <si>
    <r>
      <rPr>
        <b/>
        <sz val="11"/>
        <color theme="0" tint="-4.9989318521683403E-2"/>
        <rFont val="Aptos Narrow"/>
        <family val="2"/>
        <scheme val="minor"/>
      </rPr>
      <t xml:space="preserve">Pipeline timeframe
</t>
    </r>
    <r>
      <rPr>
        <sz val="9"/>
        <color theme="0" tint="-4.9989318521683403E-2"/>
        <rFont val="Aptos Narrow"/>
        <family val="2"/>
        <scheme val="minor"/>
      </rPr>
      <t>Short (1-3 Yrs)
Medium (4-6 Yrs)
 Long (7-10 Yrs)</t>
    </r>
  </si>
  <si>
    <r>
      <t xml:space="preserve">Self build
</t>
    </r>
    <r>
      <rPr>
        <sz val="9"/>
        <color theme="0"/>
        <rFont val="Aptos Narrow"/>
        <family val="2"/>
        <scheme val="minor"/>
      </rPr>
      <t>cannot determine self build. Have marked where it's a single plot</t>
    </r>
  </si>
  <si>
    <t>200504D</t>
  </si>
  <si>
    <t>Aberlady Crescent Phase 3B/4</t>
  </si>
  <si>
    <t>H32</t>
  </si>
  <si>
    <t>Land at Aberlady Crescent</t>
  </si>
  <si>
    <t>20/00121/FULL, 22/00657/FULL</t>
  </si>
  <si>
    <t>Removed</t>
  </si>
  <si>
    <t>DJ Laing</t>
  </si>
  <si>
    <t>200911</t>
  </si>
  <si>
    <t>Former MacAlpine Primary School</t>
  </si>
  <si>
    <t>H08</t>
  </si>
  <si>
    <t>St Leonard Place</t>
  </si>
  <si>
    <t>17/00420/FULL, 21/00406/FULL</t>
  </si>
  <si>
    <t>201108</t>
  </si>
  <si>
    <t>Former Derby Street Multis</t>
  </si>
  <si>
    <t>Site Of Bucklemaker and Butterburn Courts, Strathmartine Road</t>
  </si>
  <si>
    <t>16/00806/FULM, 17/00799/FULL</t>
  </si>
  <si>
    <t>DCC/Hillcrest</t>
  </si>
  <si>
    <t>12/00199/DEMOL</t>
  </si>
  <si>
    <t>201410C</t>
  </si>
  <si>
    <t>Bughties Road</t>
  </si>
  <si>
    <t>22 Bughties Road, Broughty Ferry</t>
  </si>
  <si>
    <t>16/00889/FULL, 19/00822/FULL</t>
  </si>
  <si>
    <t>201415</t>
  </si>
  <si>
    <t>Former St Columbas Primary School</t>
  </si>
  <si>
    <t>H12</t>
  </si>
  <si>
    <t>Kirkton Road</t>
  </si>
  <si>
    <t>17/00417/FULL</t>
  </si>
  <si>
    <t>Falkland Crescent</t>
  </si>
  <si>
    <t>Land North of Falkland Crescent</t>
  </si>
  <si>
    <t>Under Appeal</t>
  </si>
  <si>
    <t>07/00097/FUL</t>
  </si>
  <si>
    <t>201510B</t>
  </si>
  <si>
    <t>Site of 6-10 Burnside Street</t>
  </si>
  <si>
    <t>22/00748/FULL</t>
  </si>
  <si>
    <t>201824A</t>
  </si>
  <si>
    <t>Ballumbie Road Phase 1</t>
  </si>
  <si>
    <t>Land East of Ballumbie Road, Phase 1</t>
  </si>
  <si>
    <t>19/00128/FULM</t>
  </si>
  <si>
    <t>Stewart Milne Homes</t>
  </si>
  <si>
    <t>201826D</t>
  </si>
  <si>
    <t>Summerfield Avenue</t>
  </si>
  <si>
    <t>22/00148/FULL</t>
  </si>
  <si>
    <t>201902</t>
  </si>
  <si>
    <t>Coldside Road</t>
  </si>
  <si>
    <t>Land to South of Coldside Road and West of Strathmartine Road</t>
  </si>
  <si>
    <t>17/00933/FULL</t>
  </si>
  <si>
    <t>GMC Ventures Ltd</t>
  </si>
  <si>
    <t>201913</t>
  </si>
  <si>
    <t>Car Park, 9 - 11 Candle Lane</t>
  </si>
  <si>
    <t>18/00016/FULL</t>
  </si>
  <si>
    <t>202003</t>
  </si>
  <si>
    <t>11-23 Murraygate</t>
  </si>
  <si>
    <t>18/01012/FULL</t>
  </si>
  <si>
    <t>West Ranga (Dundee) Ltd</t>
  </si>
  <si>
    <t>202022</t>
  </si>
  <si>
    <t>Downfield House</t>
  </si>
  <si>
    <t>Downfield House, East School Road</t>
  </si>
  <si>
    <t>19/00830/FULL, 22/0024/NMV</t>
  </si>
  <si>
    <t>Aberkell Developments</t>
  </si>
  <si>
    <t>202032B</t>
  </si>
  <si>
    <t>Fairfield Road</t>
  </si>
  <si>
    <t>10 Fairfield Road, Broughty Ferry</t>
  </si>
  <si>
    <t>20/00160/FULL, 21/00651/FULL,</t>
  </si>
  <si>
    <t>West Developments (Scotland) Ltd</t>
  </si>
  <si>
    <t>202035K</t>
  </si>
  <si>
    <t>Caelochan Road</t>
  </si>
  <si>
    <t>Garden Ground to North of 4 Caenlochan Road</t>
  </si>
  <si>
    <t>20/00625/FULL</t>
  </si>
  <si>
    <t>202061D</t>
  </si>
  <si>
    <t>Basement, 138 Nethergate</t>
  </si>
  <si>
    <t>20/00343/FULL</t>
  </si>
  <si>
    <t>202066</t>
  </si>
  <si>
    <t>Sites 1 &amp; 2</t>
  </si>
  <si>
    <t>Land East and West of Liff Place and North of Brownhill Place</t>
  </si>
  <si>
    <t>20/00247/FULL</t>
  </si>
  <si>
    <t>Blackwood Group</t>
  </si>
  <si>
    <t>Campion Homes Limited</t>
  </si>
  <si>
    <t>202067</t>
  </si>
  <si>
    <t>Sites 3 &amp; 4</t>
  </si>
  <si>
    <t>Land at Gourdie Place, Gourdie Crescent, Charleston Road, Invercraig Place and_x000D_
Balgarthno Road</t>
  </si>
  <si>
    <t>20/00248/FULL</t>
  </si>
  <si>
    <t>Blackwood Homes</t>
  </si>
  <si>
    <t>202068</t>
  </si>
  <si>
    <t>Sites 5 &amp; 6</t>
  </si>
  <si>
    <t>Land to South of Buttars Road</t>
  </si>
  <si>
    <t>20/00249/FULL</t>
  </si>
  <si>
    <t>Campion Homes Ltd</t>
  </si>
  <si>
    <t>202206</t>
  </si>
  <si>
    <t>Site 7</t>
  </si>
  <si>
    <t>20/00250/FULL</t>
  </si>
  <si>
    <t>Campion Homes</t>
  </si>
  <si>
    <t>The White House</t>
  </si>
  <si>
    <t>The White House, 126 Brown Street, Broughty Ferry</t>
  </si>
  <si>
    <t>22/00357/FULL</t>
  </si>
  <si>
    <t>22 Springfield</t>
  </si>
  <si>
    <t>22/00392/FULL</t>
  </si>
  <si>
    <t>202325</t>
  </si>
  <si>
    <t>Upper Ground Floor, Unit 2, India Buildings, 86 Bell Street</t>
  </si>
  <si>
    <t>23/00571/FULL</t>
  </si>
  <si>
    <t>202327</t>
  </si>
  <si>
    <t>23/00574/FULL</t>
  </si>
  <si>
    <t>Pavilion Properties</t>
  </si>
  <si>
    <t>Expired sites</t>
  </si>
  <si>
    <r>
      <rPr>
        <b/>
        <sz val="11"/>
        <color theme="0" tint="-4.9989318521683403E-2"/>
        <rFont val="Aptos Narrow"/>
        <family val="2"/>
        <scheme val="minor"/>
      </rPr>
      <t xml:space="preserve">Planning status
</t>
    </r>
    <r>
      <rPr>
        <sz val="9"/>
        <color theme="0" tint="-4.9989318521683403E-2"/>
        <rFont val="Aptos Narrow"/>
        <family val="2"/>
        <scheme val="minor"/>
      </rPr>
      <t>No consent
Pending decision
Consented (PPiP)
Consented (Full)</t>
    </r>
  </si>
  <si>
    <r>
      <t xml:space="preserve">Construction status
</t>
    </r>
    <r>
      <rPr>
        <sz val="9"/>
        <color theme="0" tint="-4.9989318521683403E-2"/>
        <rFont val="Aptos Narrow"/>
        <family val="2"/>
        <scheme val="minor"/>
      </rPr>
      <t>Not yet started
Started on site</t>
    </r>
  </si>
  <si>
    <r>
      <t xml:space="preserve">Market/ Affordable/ Mixed
</t>
    </r>
    <r>
      <rPr>
        <sz val="9"/>
        <color theme="0"/>
        <rFont val="Aptos Narrow"/>
        <family val="2"/>
        <scheme val="minor"/>
      </rPr>
      <t>To be updated by LS/RP?</t>
    </r>
  </si>
  <si>
    <r>
      <t xml:space="preserve">Number market
</t>
    </r>
    <r>
      <rPr>
        <sz val="9"/>
        <color theme="0"/>
        <rFont val="Aptos Narrow"/>
        <family val="2"/>
        <scheme val="minor"/>
      </rPr>
      <t>To be updated by LS/RP?</t>
    </r>
  </si>
  <si>
    <r>
      <t xml:space="preserve">Number affordable
</t>
    </r>
    <r>
      <rPr>
        <sz val="9"/>
        <color theme="0"/>
        <rFont val="Aptos Narrow"/>
        <family val="2"/>
        <scheme val="minor"/>
      </rPr>
      <t>To be updated by LS/RP?</t>
    </r>
  </si>
  <si>
    <r>
      <t xml:space="preserve">Owner
</t>
    </r>
    <r>
      <rPr>
        <sz val="9"/>
        <color theme="0"/>
        <rFont val="Aptos Narrow"/>
        <family val="2"/>
        <scheme val="minor"/>
      </rPr>
      <t>To be checked LS/RP</t>
    </r>
  </si>
  <si>
    <r>
      <t xml:space="preserve">Developer
</t>
    </r>
    <r>
      <rPr>
        <sz val="9"/>
        <color theme="0"/>
        <rFont val="Aptos Narrow"/>
        <family val="2"/>
        <scheme val="minor"/>
      </rPr>
      <t>To be checked LS/RP</t>
    </r>
  </si>
  <si>
    <t>201805C</t>
  </si>
  <si>
    <t>Glamis Road</t>
  </si>
  <si>
    <t>28A Glamis Road</t>
  </si>
  <si>
    <t>17/00266/FULL, 21/00451/FULL</t>
  </si>
  <si>
    <t>201805D</t>
  </si>
  <si>
    <t>Harefield Road</t>
  </si>
  <si>
    <t>Land To The East Of 16 Harefield Road</t>
  </si>
  <si>
    <t>17/00247/FULL, 22/00010/FULL</t>
  </si>
  <si>
    <t>201805M</t>
  </si>
  <si>
    <t>North Grange Farm</t>
  </si>
  <si>
    <t>Land To West Of Livery Stable, North Grange Farm, Arbroath Road</t>
  </si>
  <si>
    <t>18/00053/FULL, 21/00123/FULL</t>
  </si>
  <si>
    <t>21/00123/FULL incl demolition</t>
  </si>
  <si>
    <t>202061F</t>
  </si>
  <si>
    <t>Americanmuir Road</t>
  </si>
  <si>
    <t>Garden Ground at 38 Americanmuir Road</t>
  </si>
  <si>
    <t>20/00690/FULL</t>
  </si>
  <si>
    <t>202105B</t>
  </si>
  <si>
    <t>G/0, 8 Springfield</t>
  </si>
  <si>
    <t>20/00618/FULL</t>
  </si>
  <si>
    <t>202105D</t>
  </si>
  <si>
    <t>North Street</t>
  </si>
  <si>
    <t>40 North Street</t>
  </si>
  <si>
    <t>21/00008/FULL</t>
  </si>
  <si>
    <t>202105F</t>
  </si>
  <si>
    <t>MF Space, Reform Street</t>
  </si>
  <si>
    <t>MF Space, 2/2, 51 Reform Street</t>
  </si>
  <si>
    <t>21/00719/FULL</t>
  </si>
  <si>
    <t>202105G</t>
  </si>
  <si>
    <t>Cafe, Reform Street</t>
  </si>
  <si>
    <t>Cafe, 2/2, 51 Reform Street</t>
  </si>
  <si>
    <t>21/00501/FULL</t>
  </si>
  <si>
    <t>202105J</t>
  </si>
  <si>
    <t>Balgowan Drive</t>
  </si>
  <si>
    <t>7 Balgowan Drive</t>
  </si>
  <si>
    <t>21/00471/FULL</t>
  </si>
  <si>
    <t>19/00536/DOM4</t>
  </si>
  <si>
    <t>202107</t>
  </si>
  <si>
    <t>Fernbrae Hospital</t>
  </si>
  <si>
    <t>Fernbrae Hospital, 329 Perth Road</t>
  </si>
  <si>
    <t>21/00604/FULL</t>
  </si>
  <si>
    <t>202201</t>
  </si>
  <si>
    <t>Blackness Road</t>
  </si>
  <si>
    <t>Land to East of 247 Blackness Road</t>
  </si>
  <si>
    <t>21/00525/FULL, 25/00063/FULL</t>
  </si>
  <si>
    <t>202203</t>
  </si>
  <si>
    <t>Nicoll Street</t>
  </si>
  <si>
    <t>Meeting Hall, 6 Nicoll Street</t>
  </si>
  <si>
    <t>20/00598/FULL</t>
  </si>
  <si>
    <t>Constrained Sites</t>
  </si>
  <si>
    <t>200321</t>
  </si>
  <si>
    <t>Queen Victoria Works</t>
  </si>
  <si>
    <t>H13</t>
  </si>
  <si>
    <t>Brook Street, Dundee</t>
  </si>
  <si>
    <t>Constrained</t>
  </si>
  <si>
    <t>200353</t>
  </si>
  <si>
    <t>H26</t>
  </si>
  <si>
    <t>200728</t>
  </si>
  <si>
    <t>H18</t>
  </si>
  <si>
    <t>PREAPP/001/2019</t>
  </si>
  <si>
    <t>200807</t>
  </si>
  <si>
    <t>Quarry Gardens</t>
  </si>
  <si>
    <t>H04</t>
  </si>
  <si>
    <t>Land at Quarry Gardens</t>
  </si>
  <si>
    <t>201205</t>
  </si>
  <si>
    <t>Earn Crescent</t>
  </si>
  <si>
    <t>H02</t>
  </si>
  <si>
    <t>Land at Earn Crescent</t>
  </si>
  <si>
    <t>201220</t>
  </si>
  <si>
    <t>MOM Phase 4</t>
  </si>
  <si>
    <t>H19</t>
  </si>
  <si>
    <t>Land at Barns Of Claverhouse Road</t>
  </si>
  <si>
    <t>201413</t>
  </si>
  <si>
    <t>Clatto Reservoir</t>
  </si>
  <si>
    <t>H03</t>
  </si>
  <si>
    <t>Land To South Of Clatto Reservoir, Dalmahoy Drive</t>
  </si>
  <si>
    <t>Scottish Water</t>
  </si>
  <si>
    <t>201424</t>
  </si>
  <si>
    <t>Strathyre Avenue</t>
  </si>
  <si>
    <t>H47</t>
  </si>
  <si>
    <t>Land To East Of Strathyre Avenue, Broughty Ferry</t>
  </si>
  <si>
    <t>201509</t>
  </si>
  <si>
    <t>Linlathen House</t>
  </si>
  <si>
    <t>Land To East Of Nursing Home, Linlathen Road</t>
  </si>
  <si>
    <t>10/00298/FULM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</si>
</sst>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0.0000"/>
  </numFmts>
  <fonts count="2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4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1"/>
      <color theme="0" tint="-4.9989318521683403E-2"/>
      <name val="Aptos Narrow"/>
      <family val="2"/>
      <scheme val="minor"/>
    </font>
    <font>
      <sz val="9"/>
      <color theme="0" tint="-4.9989318521683403E-2"/>
      <name val="Aptos Narrow"/>
      <family val="2"/>
      <scheme val="minor"/>
    </font>
    <font>
      <sz val="11"/>
      <color rgb="FF000000"/>
      <name val="Aptos Narrow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9">
    <xf numFmtId="0" fontId="0" fillId="0" borderId="0" xfId="0"/>
    <xf numFmtId="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" fontId="13" fillId="33" borderId="0" xfId="0" applyNumberFormat="1" applyFont="1" applyFill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" fontId="17" fillId="34" borderId="0" xfId="0" applyNumberFormat="1" applyFont="1" applyFill="1" applyAlignment="1">
      <alignment horizontal="center" vertical="center" wrapText="1"/>
    </xf>
    <xf numFmtId="0" fontId="19" fillId="0" borderId="0" xfId="0" applyFont="1"/>
    <xf numFmtId="1" fontId="13" fillId="33" borderId="0" xfId="0" applyNumberFormat="1" applyFont="1" applyFill="1" applyAlignment="1">
      <alignment vertical="center" wrapText="1"/>
    </xf>
    <xf numFmtId="164" fontId="13" fillId="33" borderId="0" xfId="0" applyNumberFormat="1" applyFont="1" applyFill="1" applyAlignment="1">
      <alignment horizontal="center" vertical="center" wrapText="1"/>
    </xf>
    <xf numFmtId="0" fontId="13" fillId="33" borderId="0" xfId="0" applyFont="1" applyFill="1" applyAlignment="1">
      <alignment horizontal="center" vertical="center" wrapText="1"/>
    </xf>
    <xf numFmtId="1" fontId="13" fillId="33" borderId="11" xfId="0" applyNumberFormat="1" applyFont="1" applyFill="1" applyBorder="1" applyAlignment="1">
      <alignment vertical="center" wrapText="1"/>
    </xf>
    <xf numFmtId="1" fontId="13" fillId="34" borderId="0" xfId="0" applyNumberFormat="1" applyFont="1" applyFill="1" applyAlignment="1">
      <alignment horizontal="center" vertical="center" wrapText="1"/>
    </xf>
    <xf numFmtId="2" fontId="13" fillId="33" borderId="0" xfId="0" applyNumberFormat="1" applyFont="1" applyFill="1" applyAlignment="1">
      <alignment horizontal="center" vertical="center" wrapText="1"/>
    </xf>
    <xf numFmtId="2" fontId="0" fillId="0" borderId="0" xfId="0" applyNumberFormat="1"/>
    <xf numFmtId="1" fontId="13" fillId="34" borderId="12" xfId="0" applyNumberFormat="1" applyFont="1" applyFill="1" applyBorder="1" applyAlignment="1">
      <alignment horizontal="center" vertical="center" wrapText="1"/>
    </xf>
    <xf numFmtId="1" fontId="21" fillId="33" borderId="0" xfId="0" applyNumberFormat="1" applyFont="1" applyFill="1" applyAlignment="1">
      <alignment vertical="center" wrapText="1"/>
    </xf>
    <xf numFmtId="1" fontId="21" fillId="33" borderId="0" xfId="0" applyNumberFormat="1" applyFont="1" applyFill="1" applyAlignment="1">
      <alignment horizontal="center" vertical="center" wrapText="1"/>
    </xf>
    <xf numFmtId="1" fontId="17" fillId="34" borderId="10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wrapText="1"/>
    </xf>
    <xf numFmtId="1" fontId="17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1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" fontId="25" fillId="0" borderId="0" xfId="0" applyNumberFormat="1" applyFont="1" applyAlignment="1">
      <alignment horizontal="center" vertical="center" wrapText="1"/>
    </xf>
    <xf numFmtId="1" fontId="25" fillId="0" borderId="0" xfId="0" applyNumberFormat="1" applyFont="1" applyAlignment="1">
      <alignment vertical="center" wrapText="1"/>
    </xf>
    <xf numFmtId="2" fontId="25" fillId="0" borderId="0" xfId="0" applyNumberFormat="1" applyFont="1" applyAlignment="1">
      <alignment horizontal="center" vertical="center" wrapText="1"/>
    </xf>
    <xf numFmtId="164" fontId="25" fillId="0" borderId="0" xfId="0" applyNumberFormat="1" applyFont="1" applyAlignment="1">
      <alignment horizontal="center" vertical="center" wrapText="1"/>
    </xf>
    <xf numFmtId="14" fontId="25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" fontId="23" fillId="0" borderId="0" xfId="0" applyNumberFormat="1" applyFont="1" applyAlignment="1">
      <alignment vertical="center" wrapText="1"/>
    </xf>
    <xf numFmtId="165" fontId="25" fillId="0" borderId="0" xfId="0" applyNumberFormat="1" applyFont="1" applyAlignment="1">
      <alignment horizontal="center" vertical="center" wrapText="1"/>
    </xf>
    <xf numFmtId="1" fontId="25" fillId="0" borderId="10" xfId="0" applyNumberFormat="1" applyFont="1" applyBorder="1" applyAlignment="1">
      <alignment vertical="center" wrapText="1"/>
    </xf>
    <xf numFmtId="1" fontId="25" fillId="0" borderId="10" xfId="0" applyNumberFormat="1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164" fontId="25" fillId="0" borderId="10" xfId="0" applyNumberFormat="1" applyFont="1" applyBorder="1" applyAlignment="1">
      <alignment horizontal="center" vertical="center" wrapText="1"/>
    </xf>
    <xf numFmtId="14" fontId="25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1" fontId="13" fillId="33" borderId="10" xfId="0" applyNumberFormat="1" applyFont="1" applyFill="1" applyBorder="1" applyAlignment="1">
      <alignment vertical="center" wrapText="1"/>
    </xf>
    <xf numFmtId="1" fontId="26" fillId="0" borderId="10" xfId="0" applyNumberFormat="1" applyFont="1" applyBorder="1" applyAlignment="1">
      <alignment vertical="center" wrapText="1"/>
    </xf>
    <xf numFmtId="0" fontId="24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3"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64" formatCode="yyyy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64" formatCode="yyyy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66" formatCode="dd/mm/yyyy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66" formatCode="dd/mm/yyyy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64" formatCode="yyyy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64" formatCode="yyyy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2" formatCode="0.0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1" formatCode="0"/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fill>
        <patternFill patternType="none"/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1" formatCode="0"/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border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66" formatCode="dd/mm/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4"/>
        </top>
      </border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family val="2"/>
        <scheme val="minor"/>
      </font>
      <numFmt numFmtId="1" formatCode="0"/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Aptos Narrow"/>
        <family val="2"/>
        <scheme val="minor"/>
      </font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fill>
        <patternFill patternType="none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numFmt numFmtId="1" formatCode="0"/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66" formatCode="dd/mm/yyyy"/>
      <alignment horizontal="center" vertical="center" textRotation="0" wrapText="1" indent="0" justifyLastLine="0" shrinkToFit="0" readingOrder="0"/>
    </dxf>
    <dxf>
      <numFmt numFmtId="19" formatCode="m/d/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64" formatCode="yyyy"/>
      <alignment horizontal="center" vertical="center" textRotation="0" wrapText="1" indent="0" justifyLastLine="0" shrinkToFit="0" readingOrder="0"/>
    </dxf>
    <dxf>
      <numFmt numFmtId="164" formatCode="yyyy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2" formatCode="0.00"/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color rgb="FF000000"/>
      </font>
      <numFmt numFmtId="1" formatCode="0"/>
      <alignment horizontal="general" vertical="center" textRotation="0" wrapText="1" indent="0" justifyLastLine="0" shrinkToFit="0" readingOrder="0"/>
    </dxf>
    <dxf>
      <numFmt numFmtId="1" formatCode="0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numFmt numFmtId="1" formatCode="0"/>
      <fill>
        <patternFill patternType="solid">
          <fgColor theme="4"/>
          <bgColor theme="4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5375D01-128D-4B08-8994-6A24A25D7841}" name="Table5" displayName="Table5" ref="A3:AT13" totalsRowShown="0" headerRowDxfId="392" dataDxfId="391">
  <autoFilter ref="A3:AT13" xr:uid="{75375D01-128D-4B08-8994-6A24A25D7841}"/>
  <sortState xmlns:xlrd2="http://schemas.microsoft.com/office/spreadsheetml/2017/richdata2" ref="A4:AT13">
    <sortCondition ref="A3:A13"/>
  </sortState>
  <tableColumns count="46">
    <tableColumn id="1" xr3:uid="{0F64085D-110E-4D5B-8869-C13BB45CBE74}" name="HLA site reference" dataDxfId="389" totalsRowDxfId="390"/>
    <tableColumn id="2" xr3:uid="{6A356A3C-85DB-493F-928A-B15E3027C67F}" name="Site name" dataDxfId="387" totalsRowDxfId="388"/>
    <tableColumn id="3" xr3:uid="{A4B15E9A-45D2-465C-BCA8-0845324A925B}" name="LDP reference" dataDxfId="385" totalsRowDxfId="386"/>
    <tableColumn id="4" xr3:uid="{944AD84F-266F-4F54-B0DE-AFCEA3825878}" name="Site address" dataDxfId="383" totalsRowDxfId="384"/>
    <tableColumn id="5" xr3:uid="{13A5EBDD-3CC2-45F8-BEBB-7D8674DE4BDE}" name="Easting" dataDxfId="381" totalsRowDxfId="382"/>
    <tableColumn id="6" xr3:uid="{97031E6C-A8B6-4A64-B6AD-D321A0BC069A}" name="Northing" dataDxfId="379" totalsRowDxfId="380"/>
    <tableColumn id="7" xr3:uid="{F9CAB953-3D12-47E2-B4EB-E9295A742C11}" name="Site area (ha)" dataDxfId="377" totalsRowDxfId="378"/>
    <tableColumn id="8" xr3:uid="{95854F33-2F0C-4E1B-BCA4-CD32419E4D85}" name="Year added to HLA" dataDxfId="375" totalsRowDxfId="376"/>
    <tableColumn id="9" xr3:uid="{0533599B-1F5D-475E-9DF1-345C8DA477FC}" name="LDP/ Windfall/ Other" dataDxfId="373" totalsRowDxfId="374"/>
    <tableColumn id="10" xr3:uid="{93AD4D9F-662C-4C1C-96CB-2513699BB93E}" name="Planning status_x000a_No consent_x000a_Pending decision_x000a_Consented (PPiP)_x000a_Consented (Full)" dataDxfId="371" totalsRowDxfId="372"/>
    <tableColumn id="11" xr3:uid="{4F21EB37-C12C-4690-841B-C878D4EBA22E}" name="Other detail_x000a_Pre-application_x000a_refused_x000a_under appeal" dataDxfId="370"/>
    <tableColumn id="12" xr3:uid="{EF5E0286-7398-4290-B25E-AF38E4697B3E}" name="Planning application(s)" dataDxfId="368" totalsRowDxfId="369"/>
    <tableColumn id="13" xr3:uid="{89D10049-AEED-488E-9187-C47D648EBDD4}" name="Last approval date" dataDxfId="366" totalsRowDxfId="367"/>
    <tableColumn id="15" xr3:uid="{1A690406-C6A4-47CA-8FF4-5F33E8F74C97}" name="Construction status_x000a_Not yet started_x000a_Started on site" dataDxfId="364" totalsRowDxfId="365"/>
    <tableColumn id="16" xr3:uid="{82DAF500-28E8-4C09-84DB-C99AD5E1B470}" name="Year construction started" dataDxfId="362" totalsRowDxfId="363"/>
    <tableColumn id="17" xr3:uid="{8809662B-1B0D-4FC6-A6EE-5293456C36CD}" name="Site capacity" dataDxfId="360" totalsRowDxfId="361"/>
    <tableColumn id="18" xr3:uid="{AA4E8166-87F8-4B73-A537-19054728CB25}" name="Remaining capacity" dataDxfId="358" totalsRowDxfId="359">
      <calculatedColumnFormula>Table5[[#This Row],[Site capacity]]-Table5[[#This Row],[Total completions]]</calculatedColumnFormula>
    </tableColumn>
    <tableColumn id="19" xr3:uid="{9A2C8C1B-2763-45D1-9334-9E3C19B7FD6C}" name="Completions in audit year" dataDxfId="356" totalsRowDxfId="357"/>
    <tableColumn id="20" xr3:uid="{E77367EA-BAF8-4019-B12F-257D907C1318}" name="Total completions" dataDxfId="354" totalsRowDxfId="355"/>
    <tableColumn id="23" xr3:uid="{416A7229-B98F-4C7A-981B-2665525C436F}" name="Programming Y1 (25-26)" dataDxfId="352" totalsRowDxfId="353"/>
    <tableColumn id="24" xr3:uid="{3E0B0137-118C-43D0-9FBA-FEA140DAA893}" name="Programming Y2 (26-27)" dataDxfId="350" totalsRowDxfId="351"/>
    <tableColumn id="25" xr3:uid="{B91FA769-9EE8-4A92-B366-77C26722B57C}" name="Programming Y3 (27-28)" dataDxfId="348" totalsRowDxfId="349"/>
    <tableColumn id="26" xr3:uid="{7327376F-C6E2-4873-A3B2-A19E3E51E338}" name="Programming Y4 (28-29)" dataDxfId="346" totalsRowDxfId="347"/>
    <tableColumn id="27" xr3:uid="{CC1B4ADE-7BFE-44FE-86B7-75983101D28C}" name="Programming Y5 (29-30)" dataDxfId="344" totalsRowDxfId="345"/>
    <tableColumn id="28" xr3:uid="{D57963B5-D180-4317-B913-042A750DCD8B}" name="Programming Y6 (30-31)" dataDxfId="342" totalsRowDxfId="343"/>
    <tableColumn id="29" xr3:uid="{8470DE24-653C-4420-8B36-D454E0241CFA}" name="Programming Y7 (31-32)" dataDxfId="340" totalsRowDxfId="341"/>
    <tableColumn id="30" xr3:uid="{EA2609F0-1EA0-47A7-AD07-DEA9A9332D8D}" name="Programming Y8 (32-33)" dataDxfId="338" totalsRowDxfId="339"/>
    <tableColumn id="31" xr3:uid="{8FB9683F-5DFF-4BFD-8681-1C3031232AE8}" name="Programming Y9 (33-34)" dataDxfId="336" totalsRowDxfId="337"/>
    <tableColumn id="32" xr3:uid="{6D7730D5-4A5A-4A8C-BF35-0789BC66ED2B}" name="Programming Y10 (34-35)" dataDxfId="334" totalsRowDxfId="335"/>
    <tableColumn id="33" xr3:uid="{B11AEE71-D883-40C7-A78A-404534664DDB}" name="Later years" dataDxfId="332" totalsRowDxfId="333"/>
    <tableColumn id="34" xr3:uid="{B0BD87FD-AD6A-4CAB-AAA4-6A0F7EE41B9C}" name="Total programming" dataDxfId="330" totalsRowDxfId="331">
      <calculatedColumnFormula>SUM(Table5[[#This Row],[Programming Y1 (25-26)]:[Later years]])</calculatedColumnFormula>
    </tableColumn>
    <tableColumn id="35" xr3:uid="{B01C568D-2511-4C03-9FC7-79083DA8B594}" name="Pipeline timeframe_x000a_Short (1-3 Yrs)_x000a_Medium (4-6 Yrs)_x000a_ Long (7-10 Yrs)" dataDxfId="328" totalsRowDxfId="329"/>
    <tableColumn id="36" xr3:uid="{86E48241-5E58-4F58-9C3C-918E71879137}" name="Market/ Affordable/ Mixed_x000a_" dataDxfId="326" totalsRowDxfId="327"/>
    <tableColumn id="38" xr3:uid="{DA4BBB7A-5B96-48B4-84B1-C89DACA04FDC}" name="Number market_x000a_" dataDxfId="324" totalsRowDxfId="325"/>
    <tableColumn id="39" xr3:uid="{9C28C53F-4DB9-4771-9312-44982FA7358B}" name="Number affordable_x000a_" dataDxfId="322" totalsRowDxfId="323"/>
    <tableColumn id="40" xr3:uid="{7197B637-0D64-4F22-AF7F-44C919E9224D}" name="Number of flats" dataDxfId="320" totalsRowDxfId="321"/>
    <tableColumn id="41" xr3:uid="{1F3E1652-C58F-46BB-8D22-A9D838243019}" name="Number of houses" dataDxfId="318" totalsRowDxfId="319"/>
    <tableColumn id="42" xr3:uid="{390AF60A-D0A8-45B7-B95D-9DE11070B0D0}" name="Deliverability status_x000a_Deliverable, _x000a_Deliverable with constraints, _x000a_Constrained, _x000a_Undeliverable, _x000a_Removed" dataDxfId="316" totalsRowDxfId="317"/>
    <tableColumn id="44" xr3:uid="{47CB7FC8-9D85-4F29-93E2-487A8F905F55}" name="Action required_x000a_Action Required To Support Delivery" dataDxfId="314" totalsRowDxfId="315"/>
    <tableColumn id="45" xr3:uid="{ACF34C0F-E034-4507-8A4A-08534E015E35}" name="Owner_x000a_" dataDxfId="312" totalsRowDxfId="313"/>
    <tableColumn id="46" xr3:uid="{EC4775BC-701A-43A8-A2FA-8422B8C6C8EC}" name="Developer_x000a_" dataDxfId="310" totalsRowDxfId="311"/>
    <tableColumn id="47" xr3:uid="{C443AF28-2E76-4862-B44C-A6C3F3D56A1F}" name="Greenfield/ Brownfield" dataDxfId="308" totalsRowDxfId="309"/>
    <tableColumn id="48" xr3:uid="{9EE9890F-9753-470C-96D1-CD249084BE4F}" name="VDL" dataDxfId="306" totalsRowDxfId="307"/>
    <tableColumn id="49" xr3:uid="{B3A4FD49-B105-425F-AE42-E637FE4D4468}" name="Self build_x000a_" dataDxfId="304" totalsRowDxfId="305"/>
    <tableColumn id="50" xr3:uid="{0EEF7B4C-198A-46E7-A900-C4AD68DAC38F}" name="Dispute_x000a_If the information provided within the HLA remains disputed and by who" dataDxfId="302" totalsRowDxfId="303"/>
    <tableColumn id="51" xr3:uid="{94748DF9-2FC3-43D4-BD04-A3261C6A04E3}" name="Demolition_x000a_Have list references where there was an application" dataDxfId="300" totalsRowDxfId="301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B7C8C6-402F-49C6-80AB-BA10AEA37824}" name="Table1" displayName="Table1" ref="A3:AT67" totalsRowShown="0" headerRowDxfId="299" dataDxfId="298">
  <autoFilter ref="A3:AT67" xr:uid="{2BB7C8C6-402F-49C6-80AB-BA10AEA37824}"/>
  <sortState xmlns:xlrd2="http://schemas.microsoft.com/office/spreadsheetml/2017/richdata2" ref="A4:AT67">
    <sortCondition ref="A3:A67"/>
  </sortState>
  <tableColumns count="46">
    <tableColumn id="1" xr3:uid="{3326B418-7B45-4FB2-B43C-585163EC29A3}" name="HLA site reference" dataDxfId="296" totalsRowDxfId="297"/>
    <tableColumn id="2" xr3:uid="{0B4712F8-5BF1-4ED0-AC00-5454FEBBB741}" name="Site name" dataDxfId="295"/>
    <tableColumn id="3" xr3:uid="{D3AD2A2B-2DC0-46C9-B261-F4880DEFE2B6}" name="LDP reference" dataDxfId="294"/>
    <tableColumn id="4" xr3:uid="{E706E01B-6802-4241-9AD1-52EA6FE2D84F}" name="Site address" dataDxfId="293"/>
    <tableColumn id="5" xr3:uid="{F14D0A7E-3375-47B8-9C2E-DB64D974B812}" name="Easting" dataDxfId="292"/>
    <tableColumn id="6" xr3:uid="{5C012B20-E5C1-41CE-AC73-FD1E166B773C}" name="Northing" dataDxfId="291"/>
    <tableColumn id="7" xr3:uid="{F933AC99-5E8C-4F9B-BD74-CBD195A52F8B}" name="Site area (ha)" dataDxfId="290"/>
    <tableColumn id="8" xr3:uid="{EFAC8E20-86FF-4A1D-8CBA-D0AC39E56832}" name="Year added to HLA" dataDxfId="289"/>
    <tableColumn id="9" xr3:uid="{33E1660C-ECB8-48CF-ACB2-8DAC2E40C5BE}" name="LDP/ Windfall/ Other" dataDxfId="288"/>
    <tableColumn id="10" xr3:uid="{34756E1A-B53F-4437-85FE-940FE85131C1}" name="Planning status_x000a_No consent_x000a_Pending decision_x000a_Consented (PPiP)_x000a_Consented (Full)" dataDxfId="287"/>
    <tableColumn id="12" xr3:uid="{27E97A34-F112-4552-B2EE-38AFA0020D7E}" name="Other detail_x000a_Pre-application_x000a_refused_x000a_under appeal" dataDxfId="286"/>
    <tableColumn id="13" xr3:uid="{870F65F1-EAFE-4CA2-BA91-F58AD04CCF57}" name="Planning application(s)" dataDxfId="285"/>
    <tableColumn id="14" xr3:uid="{F4698373-BC79-40F2-94C3-E896C7B8C2F6}" name="Last approval date" dataDxfId="284"/>
    <tableColumn id="16" xr3:uid="{C35B724C-DF35-4A8F-8181-C7F3C35DFB36}" name="Construction status_x000a_Not yet started_x000a_Started on site" dataDxfId="283"/>
    <tableColumn id="17" xr3:uid="{FB4CDA24-24AA-4DB4-934C-58299033EAD7}" name="Year construction started" dataDxfId="282"/>
    <tableColumn id="18" xr3:uid="{7E60120A-E6CD-47EF-A3A4-1275E3A14BA2}" name="Site capacity" dataDxfId="281"/>
    <tableColumn id="20" xr3:uid="{61A6F6C1-EECF-42F7-9653-CD926D088FE5}" name="Remaining capacity" dataDxfId="280">
      <calculatedColumnFormula>Table1[[#This Row],[Site capacity]]-Table1[[#This Row],[Total completions]]</calculatedColumnFormula>
    </tableColumn>
    <tableColumn id="21" xr3:uid="{44BA3130-7ACB-4D85-B142-4A909A2172DD}" name="Completions in audit year" dataDxfId="279"/>
    <tableColumn id="35" xr3:uid="{2CF71984-E836-471C-8DFF-40599564692A}" name="Total completions" dataDxfId="278"/>
    <tableColumn id="23" xr3:uid="{C106E5BD-397C-4101-AEF0-0398352FAA28}" name="Programming Y1 (25-26)" dataDxfId="277"/>
    <tableColumn id="24" xr3:uid="{316AADC9-9174-41D7-B9DE-F7DD7EA5F225}" name="Programming Y2 (26-27)" dataDxfId="276"/>
    <tableColumn id="25" xr3:uid="{BB738973-F6F2-48AE-915C-C8BD3D9CCA47}" name="Programming Y3 (27-28)" dataDxfId="275"/>
    <tableColumn id="26" xr3:uid="{F2E0F731-CBA6-45F2-9632-7B8ACC536036}" name="Programming Y4 (28-29)" dataDxfId="274"/>
    <tableColumn id="27" xr3:uid="{54C5F224-A2C0-449E-A7A5-D8CC9633B27D}" name="Programming Y5 (29-30)" dataDxfId="273"/>
    <tableColumn id="28" xr3:uid="{E5ACA5E4-2B33-424D-8524-9CAEEFBFD1F8}" name="Programming Y6 (30-31)" dataDxfId="272"/>
    <tableColumn id="29" xr3:uid="{9A1FD64F-8408-4ECD-A3C3-A4009B6CBED6}" name="Programming Y7 (31-32)" dataDxfId="271"/>
    <tableColumn id="30" xr3:uid="{9901D4C3-64E2-4502-A05F-278D633A49A8}" name="Programming Y8 (32-33)" dataDxfId="270"/>
    <tableColumn id="31" xr3:uid="{A697FA5E-B5CA-4598-B6A1-789570A20A25}" name="Programming Y9 (33-34)" dataDxfId="269"/>
    <tableColumn id="32" xr3:uid="{A699D9D7-7772-480A-AE32-B92BD457AF9B}" name="Programming Y10 (34-35)" dataDxfId="268"/>
    <tableColumn id="33" xr3:uid="{7D98EA39-1271-45D1-A1C9-5A363BF3ABFD}" name="Later years" dataDxfId="267"/>
    <tableColumn id="54" xr3:uid="{3331652D-96B6-4DAF-9A54-5C29BCFF2206}" name="Total programming_x000a_Not required_x000a_our use only" dataDxfId="266">
      <calculatedColumnFormula>SUM(Table1[[#This Row],[Programming Y1 (25-26)]:[Later years]])</calculatedColumnFormula>
    </tableColumn>
    <tableColumn id="34" xr3:uid="{CEBCCED4-3D67-4172-9F19-140417077DA5}" name="Pipeline timeframe_x000a_Short (1-3 Yrs)_x000a_Medium (4-6 Yrs)_x000a_ Long (7-10 Yrs)" dataDxfId="265"/>
    <tableColumn id="36" xr3:uid="{352A9B31-0E3D-4733-B184-1ABB7328CE58}" name="Market/ Affordable/ Mixed_x000a_" dataDxfId="264"/>
    <tableColumn id="38" xr3:uid="{7A5E5D86-AAF9-4F21-B3EF-960ECD1A7207}" name="Number market_x000a_" dataDxfId="263"/>
    <tableColumn id="39" xr3:uid="{98C484E9-1807-4F06-B34A-66E6D82EA6FA}" name="Number affordable_x000a_" dataDxfId="262"/>
    <tableColumn id="40" xr3:uid="{429CF5F6-4B0C-4639-B24B-7F813BF02391}" name="Number of flats" dataDxfId="261"/>
    <tableColumn id="41" xr3:uid="{0D5294CD-1BDB-4883-9817-010CD1404940}" name="Number of houses" dataDxfId="260"/>
    <tableColumn id="42" xr3:uid="{E1C668DA-8325-43CA-82A5-90C308FEC6DA}" name="Deliverability status_x000a_Deliverable, _x000a_Deliverable with constraints, _x000a_Constrained, _x000a_Undeliverable, _x000a_Removed" dataDxfId="259"/>
    <tableColumn id="44" xr3:uid="{5D4EACCC-1724-493A-AC27-4FB3A71F4E20}" name="Action required_x000a_Action Required To Support Delivery" dataDxfId="258"/>
    <tableColumn id="45" xr3:uid="{AF87612D-BF7B-4101-A496-4468C858B41B}" name="Owner_x000a_" dataDxfId="257"/>
    <tableColumn id="46" xr3:uid="{1D73D0B3-61EB-467F-912D-DBDEAA2864CC}" name="Developer_x000a_" dataDxfId="256"/>
    <tableColumn id="47" xr3:uid="{30B84399-A14C-4B84-9A95-9433C69CD68F}" name="Greenfield/ Brownfield" dataDxfId="255"/>
    <tableColumn id="48" xr3:uid="{D2DD06F8-05E0-44AE-8F39-CC79904B9BD8}" name="VDL" dataDxfId="254"/>
    <tableColumn id="49" xr3:uid="{FC272A4E-197C-4EB8-B27E-6DFAD6353772}" name="Self build_x000a_" dataDxfId="253"/>
    <tableColumn id="50" xr3:uid="{1CACDD3C-6D80-4181-8EAB-CD6D7F7895E7}" name="Dispute_x000a_If the information provided within the HLA remains disputed and by who" dataDxfId="252"/>
    <tableColumn id="51" xr3:uid="{B3E56995-71B4-4129-A83A-312BB935B41E}" name="Demolition_x000a_Have list references where there was an application" dataDxfId="251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AE96BB-F49B-47F4-9262-D9CED3F49436}" name="Table6" displayName="Table6" ref="A3:AI54" totalsRowShown="0" headerRowDxfId="250" dataDxfId="249" tableBorderDxfId="248">
  <autoFilter ref="A3:AI54" xr:uid="{F0AE96BB-F49B-47F4-9262-D9CED3F49436}"/>
  <sortState xmlns:xlrd2="http://schemas.microsoft.com/office/spreadsheetml/2017/richdata2" ref="A4:AI54">
    <sortCondition ref="A3:A54"/>
  </sortState>
  <tableColumns count="35">
    <tableColumn id="1" xr3:uid="{86101403-9838-48D5-BCBE-A12F79C1AB72}" name="HLA site reference" dataDxfId="246" totalsRowDxfId="247"/>
    <tableColumn id="2" xr3:uid="{AA481993-FEF3-43FC-A85C-CB38E6BE7531}" name="Site name" dataDxfId="244" totalsRowDxfId="245"/>
    <tableColumn id="3" xr3:uid="{05409622-52C9-469E-84EC-DD24567581A2}" name="LDP reference" dataDxfId="242" totalsRowDxfId="243"/>
    <tableColumn id="4" xr3:uid="{AE7CA761-57DC-4C32-8877-014DD4F4F734}" name="Site address" dataDxfId="240" totalsRowDxfId="241"/>
    <tableColumn id="5" xr3:uid="{BE27D74D-5B65-46B0-8A18-BC15C7092F56}" name="Easting" dataDxfId="238" totalsRowDxfId="239"/>
    <tableColumn id="6" xr3:uid="{7E5D9D03-56C3-4331-AFFA-1C7DFD2948A4}" name="Northing" dataDxfId="236" totalsRowDxfId="237"/>
    <tableColumn id="7" xr3:uid="{79FBB1B2-55C9-41B1-9A16-E2991995FD29}" name="Site area (ha)" dataDxfId="234" totalsRowDxfId="235"/>
    <tableColumn id="8" xr3:uid="{C73C2390-3494-4592-B97A-B0B6DDE9CEA4}" name="Year added to HLA" dataDxfId="232" totalsRowDxfId="233"/>
    <tableColumn id="9" xr3:uid="{4BCC1FF2-D5DE-45B3-AF21-E1CBBA362DDC}" name="LDP/ Windfall/ Other" dataDxfId="230" totalsRowDxfId="231"/>
    <tableColumn id="10" xr3:uid="{AEE537BE-A727-489B-AE49-D35C4AE7FC65}" name="Planning status_x000a_No consent_x000a_Pending decision_x000a_Consented (PPiP)_x000a_Consented (Full)" dataDxfId="228" totalsRowDxfId="229"/>
    <tableColumn id="11" xr3:uid="{7D826A3F-ADF4-4B52-BE02-F36483E44763}" name="Other detail_x000a_Pre-application_x000a_refused_x000a_under appeal" dataDxfId="226" totalsRowDxfId="227"/>
    <tableColumn id="12" xr3:uid="{1E1456EB-5A26-40DE-A62E-86ADD789B7B6}" name="Planning application(s)" dataDxfId="224" totalsRowDxfId="225"/>
    <tableColumn id="13" xr3:uid="{16C45E24-3E13-4D84-8703-57749DE40F53}" name="Last approval date" dataDxfId="222" totalsRowDxfId="223"/>
    <tableColumn id="15" xr3:uid="{61920F7B-133B-4744-8CEC-E5E485DBCE8E}" name="Construction status_x000a_Not yet started_x000a_Started on site" dataDxfId="220" totalsRowDxfId="221"/>
    <tableColumn id="16" xr3:uid="{0DE715D2-F166-4E44-9B94-50517DCA4420}" name="Year construction started" dataDxfId="218" totalsRowDxfId="219"/>
    <tableColumn id="17" xr3:uid="{C5F8CBFE-4604-4678-BF76-117ACAE3361B}" name="Site capacity" dataDxfId="216" totalsRowDxfId="217"/>
    <tableColumn id="18" xr3:uid="{72ED893E-E85F-42E7-992B-53D75997F02A}" name="Remaining capacity" dataDxfId="214" totalsRowDxfId="215">
      <calculatedColumnFormula>Table6[[#This Row],[Site capacity]]-Table6[[#This Row],[Total completions]]</calculatedColumnFormula>
    </tableColumn>
    <tableColumn id="19" xr3:uid="{250AA166-579A-4262-BAA4-D063A1E56955}" name="Completions in audit year" dataDxfId="212" totalsRowDxfId="213"/>
    <tableColumn id="20" xr3:uid="{767BB415-82A6-448D-BAC6-3A5B153ECD3C}" name="Total completions" dataDxfId="210" totalsRowDxfId="211"/>
    <tableColumn id="35" xr3:uid="{88B39491-1545-4120-BF18-16ECDED02511}" name="Pipeline timeframe_x000a_Short (1-3 Yrs)_x000a_Medium (4-6 Yrs)_x000a_ Long (7-10 Yrs)" dataDxfId="208" totalsRowDxfId="209"/>
    <tableColumn id="36" xr3:uid="{8C5D6FC5-7F05-46D8-AB0D-B1EE69C8A366}" name="Market/ Affordable/ Mixed_x000a_" dataDxfId="206" totalsRowDxfId="207"/>
    <tableColumn id="38" xr3:uid="{ACECFB97-B7BF-4038-8E3F-8A3B93D374EA}" name="Number market_x000a_" dataDxfId="204" totalsRowDxfId="205">
      <calculatedColumnFormula>Table6[[#This Row],[Site capacity]]-Table6[[#This Row],[Total completions]]</calculatedColumnFormula>
    </tableColumn>
    <tableColumn id="39" xr3:uid="{BDB7B8C8-8EF9-4F0B-93C2-61AF584BCF52}" name="Number affordable_x000a_" dataDxfId="202" totalsRowDxfId="203"/>
    <tableColumn id="40" xr3:uid="{D21B528F-A94D-4DFF-8664-CBE31DB25A99}" name="Number of flats" dataDxfId="200" totalsRowDxfId="201"/>
    <tableColumn id="41" xr3:uid="{CA443999-762E-406C-9BC9-735A44C9E726}" name="Number of houses" dataDxfId="198" totalsRowDxfId="199"/>
    <tableColumn id="42" xr3:uid="{3C5F885F-31F1-4EBC-8466-71C66AEE7A68}" name="Deliverability status_x000a_Deliverable, _x000a_Deliverable with constraints, _x000a_Constrained, _x000a_Undeliverable, _x000a_Removed" dataDxfId="196" totalsRowDxfId="197"/>
    <tableColumn id="44" xr3:uid="{DC1FDE86-3FDB-4E58-B737-7F37484C8AAE}" name="Action required_x000a_Action Required To Support Delivery" dataDxfId="194" totalsRowDxfId="195"/>
    <tableColumn id="45" xr3:uid="{AA39FD67-BA76-41D0-A2EE-EF4FEF6B8E1A}" name="Owner_x000a_" dataDxfId="192" totalsRowDxfId="193"/>
    <tableColumn id="46" xr3:uid="{BEE8B6CE-0F28-4FEC-9E6C-02C31B31DD5D}" name="Developer_x000a_" dataDxfId="190" totalsRowDxfId="191"/>
    <tableColumn id="47" xr3:uid="{900C1EED-FD34-4571-AE30-2ABAE9ADDC6E}" name="Greenfield/ Brownfield" dataDxfId="188" totalsRowDxfId="189"/>
    <tableColumn id="48" xr3:uid="{0B91C178-F288-42C1-A527-D48CC92246AB}" name="VDL" dataDxfId="186" totalsRowDxfId="187"/>
    <tableColumn id="49" xr3:uid="{B7037A66-76E5-4FF7-8AB4-C3B244FDF5F1}" name="Self build_x000a_" dataDxfId="184" totalsRowDxfId="185"/>
    <tableColumn id="50" xr3:uid="{EC7A7A14-3ECA-4601-86E3-A9B985B2384A}" name="Dispute_x000a_If the information provided within the HLA remains disputed and by who" dataDxfId="182" totalsRowDxfId="183"/>
    <tableColumn id="51" xr3:uid="{151C710D-1F6C-4050-83E6-ECC842CA1348}" name="Demolition_x000a_Have list references where there was an application" dataDxfId="180" totalsRowDxfId="181"/>
    <tableColumn id="54" xr3:uid="{CBFB6A66-6402-4D65-9823-AB360C7091DA}" name="Technician Notes" dataDxfId="178" totalsRowDxfId="17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A55DB7-D2C3-4CC1-8FA0-29FCD51C7BF6}" name="Table3" displayName="Table3" ref="A30:AH42" totalsRowShown="0" headerRowDxfId="177" dataDxfId="176">
  <autoFilter ref="A30:AH42" xr:uid="{77A55DB7-D2C3-4CC1-8FA0-29FCD51C7BF6}"/>
  <tableColumns count="34">
    <tableColumn id="1" xr3:uid="{981A2A3B-EA7C-4F3A-854A-2117F37F3820}" name="HLA site reference" dataDxfId="175"/>
    <tableColumn id="2" xr3:uid="{5893A350-EA3B-4F7E-AA80-437B63CD67AE}" name="Site name" dataDxfId="174"/>
    <tableColumn id="3" xr3:uid="{A8991A54-7928-43E1-9E0E-5265B359E387}" name="LDP reference" dataDxfId="173"/>
    <tableColumn id="4" xr3:uid="{37457E49-2270-4ADE-9A9A-DA5B11CC9C3D}" name="Site address" dataDxfId="172"/>
    <tableColumn id="5" xr3:uid="{27AFA736-65D9-43AE-B2AE-1640492D1648}" name="Easting" dataDxfId="171"/>
    <tableColumn id="6" xr3:uid="{35EE4086-672C-42D2-BEA9-DD50F46881E8}" name="Northing" dataDxfId="170"/>
    <tableColumn id="7" xr3:uid="{A85D73E9-EE0E-409C-908C-F1033235950C}" name="Site area (ha)" dataDxfId="169"/>
    <tableColumn id="8" xr3:uid="{3EB9E396-14D5-42FA-A415-C1F45E21F0FE}" name="Year added to HLA" dataDxfId="168"/>
    <tableColumn id="9" xr3:uid="{50837756-7E2F-4BAE-935F-0E55C895C4C8}" name="LDP/ Windfall/ Other" dataDxfId="167"/>
    <tableColumn id="10" xr3:uid="{EB14D05D-3F6B-4C45-BED3-C2D7BF39037D}" name="Planning status_x000a_No consent_x000a_Pending decision_x000a_Consented (PPiP)_x000a_Consented (Full)" dataDxfId="166"/>
    <tableColumn id="12" xr3:uid="{A997B931-7779-4610-8BFA-52ADAA18AE7E}" name="Other detail_x000a_Pre-application_x000a_refused_x000a_under appeal" dataDxfId="165"/>
    <tableColumn id="13" xr3:uid="{1F83CE83-638A-4197-8438-0ED3F09753BE}" name="Planning application(s)" dataDxfId="164"/>
    <tableColumn id="14" xr3:uid="{D2D2C233-3061-4BA9-910F-CE8EF6986BDA}" name="Last approval date" dataDxfId="163"/>
    <tableColumn id="16" xr3:uid="{57A3F9B0-B63C-415D-BAE5-304FA470DB61}" name="Construction status_x000a_Not yet started_x000a_Started on site" dataDxfId="162"/>
    <tableColumn id="17" xr3:uid="{5342FF3D-E147-4408-9F94-76303BCBF3D8}" name="Year construction started" dataDxfId="161"/>
    <tableColumn id="18" xr3:uid="{9B17EC8B-C405-413B-B3F7-24E771D5AAF2}" name="Site capacity" dataDxfId="160"/>
    <tableColumn id="19" xr3:uid="{ECF5FFE7-2ABA-4639-9AE7-BBA4AEF4EDDC}" name="Remaining capacity" dataDxfId="159">
      <calculatedColumnFormula>Table3[[#This Row],[Site capacity]]-Table3[[#This Row],[Total completions]]</calculatedColumnFormula>
    </tableColumn>
    <tableColumn id="20" xr3:uid="{41EF7E3A-E1E2-447B-8117-CE520F665346}" name="Completions in audit year" dataDxfId="158"/>
    <tableColumn id="21" xr3:uid="{DB12A7AF-E289-4DD8-9D46-329A3FB50E2A}" name="Total completions" dataDxfId="157"/>
    <tableColumn id="36" xr3:uid="{5FEB2D69-0924-47A6-A61E-15C3AE6AD617}" name="Pipeline timeframe_x000a_Short (1-3 Yrs)_x000a_Medium (4-6 Yrs)_x000a_ Long (7-10 Yrs)" dataDxfId="156"/>
    <tableColumn id="37" xr3:uid="{DA29BF80-E376-4FF8-941F-32756BE81800}" name="Market/ Affordable/ Mixed_x000a_To be updated by LS/RP?" dataDxfId="155"/>
    <tableColumn id="39" xr3:uid="{CD85DC00-91A5-4245-BAEF-F40B1AE1B7E0}" name="Number market_x000a_To be updated by LS/RP?" dataDxfId="154"/>
    <tableColumn id="40" xr3:uid="{E7EC10C7-3AF3-4840-95A9-AEC24E2F4833}" name="Number affordable_x000a_To be updated by LS/RP?" dataDxfId="153"/>
    <tableColumn id="41" xr3:uid="{C03B3C14-649F-4850-8436-995BED5A34F6}" name="Number of flats" dataDxfId="152"/>
    <tableColumn id="42" xr3:uid="{E98299CF-AF5D-483C-B74D-1CF1A2A9AD05}" name="Number of houses" dataDxfId="151"/>
    <tableColumn id="43" xr3:uid="{F2EE1F4A-862B-4B58-A404-0B631F45D2B3}" name="Deliverability status_x000a_Deliverable, _x000a_Deliverable with constraints, _x000a_Constrained, _x000a_Undeliverable, _x000a_Removed" dataDxfId="150"/>
    <tableColumn id="45" xr3:uid="{A3B8909D-B60E-4BCA-B1C1-56196E6CD143}" name="Action required_x000a_Action Required To Support Delivery" dataDxfId="149"/>
    <tableColumn id="46" xr3:uid="{E51C4431-A17B-4B4B-8E44-462995635C6E}" name="Owner_x000a_To be checked LS/RP" dataDxfId="148"/>
    <tableColumn id="47" xr3:uid="{9CA216BB-E7A2-4BF9-9AD2-E3D60456A8EE}" name="Developer_x000a_To be checked LS/RP" dataDxfId="147"/>
    <tableColumn id="48" xr3:uid="{9A68418E-AF00-47C2-ADC6-837814144F86}" name="Greenfield/ Brownfield" dataDxfId="146"/>
    <tableColumn id="49" xr3:uid="{9F8D3CE8-0761-4295-9377-14D83FBA34D9}" name="VDL" dataDxfId="145"/>
    <tableColumn id="50" xr3:uid="{AEB8389C-902E-449E-B8C8-CB93F945E470}" name="Self build_x000a_cannot determine self build. Have marked where it's a single plot" dataDxfId="144"/>
    <tableColumn id="51" xr3:uid="{6AAD8C42-8509-4525-99F1-506AE8F37B77}" name="Dispute_x000a_If the information provided within the HLA remains disputed and by who" dataDxfId="143"/>
    <tableColumn id="52" xr3:uid="{CBD50665-D0EB-497A-B9B3-4BAB577226D6}" name="Demolition_x000a_Have list references where there was an application" dataDxfId="142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AACEF1A-7D9F-4CC9-B04B-F5D0AC9C2024}" name="Table7" displayName="Table7" ref="A4:AH28" totalsRowShown="0" headerRowDxfId="141" dataDxfId="140" tableBorderDxfId="139">
  <autoFilter ref="A4:AH28" xr:uid="{6AACEF1A-7D9F-4CC9-B04B-F5D0AC9C2024}"/>
  <tableColumns count="34">
    <tableColumn id="1" xr3:uid="{C8425A67-81F3-4136-B59C-A0FB5AE42E98}" name="HLA site reference" dataDxfId="137" totalsRowDxfId="138"/>
    <tableColumn id="2" xr3:uid="{DCB1DFBA-81B5-41C2-B1C7-4ECEE9D64F6A}" name="Site name" dataDxfId="135" totalsRowDxfId="136"/>
    <tableColumn id="3" xr3:uid="{4311203B-8C15-4FD6-AC00-28A7D095A455}" name="LDP reference" dataDxfId="133" totalsRowDxfId="134"/>
    <tableColumn id="4" xr3:uid="{786C6FD9-2296-45D9-A6BB-4FB2569B2339}" name="Site address" dataDxfId="131" totalsRowDxfId="132"/>
    <tableColumn id="5" xr3:uid="{B6E9242E-A930-4B18-9A38-F49ECCD081F1}" name="Easting" dataDxfId="129" totalsRowDxfId="130"/>
    <tableColumn id="6" xr3:uid="{2CCB4E59-A5B5-404B-A074-786D8A58068D}" name="Northing" dataDxfId="127" totalsRowDxfId="128"/>
    <tableColumn id="7" xr3:uid="{AA782C0D-05A5-435C-BF09-347D9E5692D7}" name="Site area (ha)" dataDxfId="125" totalsRowDxfId="126"/>
    <tableColumn id="8" xr3:uid="{4BCF1927-B742-44DD-9DB9-037149249772}" name="Year added to HLA" dataDxfId="123" totalsRowDxfId="124"/>
    <tableColumn id="9" xr3:uid="{6E937F4B-3A53-4200-8455-519AC8CCD840}" name="LDP/ Windfall/ Other" dataDxfId="121" totalsRowDxfId="122"/>
    <tableColumn id="10" xr3:uid="{62D1111C-1AA8-4B83-B65D-3DE78B1A55CF}" name="Planning status_x000a_No consent_x000a_Pending decision_x000a_Consented (PPiP)_x000a_Consented (Full)" dataDxfId="119" totalsRowDxfId="120"/>
    <tableColumn id="12" xr3:uid="{E0F55330-F58B-45EA-84FD-8D41F312FE06}" name="Other detail_x000a_Pre-application_x000a_refused_x000a_under appeal" dataDxfId="117" totalsRowDxfId="118"/>
    <tableColumn id="13" xr3:uid="{72B77AF8-F868-465C-92BA-71F19BFECD3A}" name="Planning application(s)" dataDxfId="115" totalsRowDxfId="116"/>
    <tableColumn id="14" xr3:uid="{D0E12FBB-3554-492A-A683-A4B806BBF739}" name="Last approval date" dataDxfId="113" totalsRowDxfId="114"/>
    <tableColumn id="16" xr3:uid="{33FC85ED-60AA-4143-AB97-1B71C58A9095}" name="Construction status_x000a_Not yet started_x000a_Started on site" dataDxfId="111" totalsRowDxfId="112"/>
    <tableColumn id="17" xr3:uid="{7619FD9B-4AAE-4DEE-9F96-4C462E333D8C}" name="Year construction started" dataDxfId="109" totalsRowDxfId="110"/>
    <tableColumn id="18" xr3:uid="{4975EAB1-B5B7-42B4-BB56-FD3092F5515B}" name="Site capacity" dataDxfId="107" totalsRowDxfId="108"/>
    <tableColumn id="19" xr3:uid="{A6A7EE86-C6DC-4FDB-89A2-217DC50B2277}" name="Remaining capacity" dataDxfId="105" totalsRowDxfId="106">
      <calculatedColumnFormula>Removed!$P5-Removed!$S5</calculatedColumnFormula>
    </tableColumn>
    <tableColumn id="20" xr3:uid="{44B6AA5D-2A30-40EB-899E-09D7F4388922}" name="Completions in audit year" dataDxfId="103" totalsRowDxfId="104"/>
    <tableColumn id="21" xr3:uid="{205E8FE1-0FF8-42B9-84FC-6DB19AB9D6D6}" name="Total completions" dataDxfId="101" totalsRowDxfId="102"/>
    <tableColumn id="36" xr3:uid="{0E4BA1C7-AB73-4EF6-9F6F-04DCEE8EA9A4}" name="Pipeline timeframe_x000a_Short (1-3 Yrs)_x000a_Medium (4-6 Yrs)_x000a_ Long (7-10 Yrs)" dataDxfId="99" totalsRowDxfId="100"/>
    <tableColumn id="37" xr3:uid="{ABE71EE3-CDB3-4F65-9A86-D2BD5B995F98}" name="Market/ Affordable/ Mixed_x000a_" dataDxfId="97" totalsRowDxfId="98"/>
    <tableColumn id="39" xr3:uid="{C39E748D-DA3C-40B3-8E8E-EA0E989E27CF}" name="Number market_x000a_" dataDxfId="95" totalsRowDxfId="96"/>
    <tableColumn id="40" xr3:uid="{9E1B876F-61F6-45FF-BB86-15B731BC98F8}" name="Number affordable_x000a_" dataDxfId="93" totalsRowDxfId="94"/>
    <tableColumn id="41" xr3:uid="{3713A107-ABC1-406A-9AD7-242C0F2FBA2D}" name="Number of flats" dataDxfId="91" totalsRowDxfId="92"/>
    <tableColumn id="42" xr3:uid="{D1501E8C-6976-4B02-AF1A-F214AF9159BA}" name="Number of houses" dataDxfId="89" totalsRowDxfId="90"/>
    <tableColumn id="43" xr3:uid="{73624603-B732-4993-92D3-33214B0BCB1A}" name="Deliverability status_x000a_Deliverable, _x000a_Deliverable with constraints, _x000a_Constrained, _x000a_Undeliverable, _x000a_Removed" dataDxfId="87" totalsRowDxfId="88"/>
    <tableColumn id="45" xr3:uid="{A544C8E1-E09E-4F74-B2B6-0FF84180F462}" name="Action required_x000a_Action Required To Support Delivery" dataDxfId="85" totalsRowDxfId="86"/>
    <tableColumn id="46" xr3:uid="{7B3FCF72-CD67-4EFE-B422-5115D7000187}" name="Owner_x000a_" dataDxfId="83" totalsRowDxfId="84"/>
    <tableColumn id="47" xr3:uid="{BF1E48B4-2F45-4870-B2B7-C360CD6AC5E3}" name="Developer_x000a_" dataDxfId="81" totalsRowDxfId="82"/>
    <tableColumn id="48" xr3:uid="{1013F345-9663-4D73-B736-98010B26C510}" name="Greenfield/ Brownfield" dataDxfId="79" totalsRowDxfId="80"/>
    <tableColumn id="49" xr3:uid="{B4A5CDD4-4B2E-4F87-9333-5574C915B6D2}" name="VDL" dataDxfId="77" totalsRowDxfId="78"/>
    <tableColumn id="50" xr3:uid="{70D1ED3E-E095-4B40-9C5E-29A82BA3154A}" name="Self build_x000a_cannot determine self build. Have marked where it's a single plot" dataDxfId="75" totalsRowDxfId="76"/>
    <tableColumn id="51" xr3:uid="{F803EC5D-E89D-4304-90D0-E2FD3FC3B1AD}" name="Dispute_x000a_If the information provided within the HLA remains disputed and by who" dataDxfId="73" totalsRowDxfId="74"/>
    <tableColumn id="52" xr3:uid="{CC573794-0E55-432C-8B78-FE7847069D27}" name="Demolition_x000a_Have list references where there was an application" dataDxfId="71" totalsRowDxfId="72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1A7DE4B-CB47-4C40-827F-1E3A4A37FE75}" name="Table4" displayName="Table4" ref="A3:AH12" totalsRowShown="0" headerRowDxfId="70" dataDxfId="69" tableBorderDxfId="68">
  <autoFilter ref="A3:AH12" xr:uid="{11A7DE4B-CB47-4C40-827F-1E3A4A37FE75}"/>
  <sortState xmlns:xlrd2="http://schemas.microsoft.com/office/spreadsheetml/2017/richdata2" ref="A4:AH12">
    <sortCondition ref="A3:A12"/>
  </sortState>
  <tableColumns count="34">
    <tableColumn id="1" xr3:uid="{6E834AB8-26D8-475C-B778-899053993CB1}" name="HLA site reference" dataDxfId="66" totalsRowDxfId="67"/>
    <tableColumn id="2" xr3:uid="{4DA7B1DB-3842-4224-BC97-645D17FE38D3}" name="Site name" dataDxfId="64" totalsRowDxfId="65"/>
    <tableColumn id="3" xr3:uid="{7216211B-A4A8-4B3D-A2A4-C0F2860DEC1D}" name="LDP reference" dataDxfId="62" totalsRowDxfId="63"/>
    <tableColumn id="4" xr3:uid="{C8A1B809-5D3F-4853-BF34-A0E238AB1ACC}" name="Site address" dataDxfId="60" totalsRowDxfId="61"/>
    <tableColumn id="5" xr3:uid="{9D4C0B16-6A64-469A-992C-B39FF9D618E4}" name="Easting" dataDxfId="58" totalsRowDxfId="59"/>
    <tableColumn id="6" xr3:uid="{8A076D35-1508-4CC0-AE00-B56CE2992206}" name="Northing" dataDxfId="56" totalsRowDxfId="57"/>
    <tableColumn id="7" xr3:uid="{1A26EAC2-71BE-4119-89F0-FBF0F3CE9435}" name="Site area (ha)" dataDxfId="54" totalsRowDxfId="55"/>
    <tableColumn id="8" xr3:uid="{FD949DC0-6BE0-427B-BA7B-12A0B228286D}" name="Year added to HLA" dataDxfId="52" totalsRowDxfId="53"/>
    <tableColumn id="9" xr3:uid="{5D2668DC-390B-402F-848F-E45A02A5F870}" name="LDP/ Windfall/ Other" dataDxfId="50" totalsRowDxfId="51"/>
    <tableColumn id="10" xr3:uid="{2E143343-1264-4DC6-BA16-111F4393B165}" name="Planning status_x000a_No consent_x000a_Pending decision_x000a_Consented (PPiP)_x000a_Consented (Full)" dataDxfId="48" totalsRowDxfId="49"/>
    <tableColumn id="11" xr3:uid="{40763D77-D0BE-4784-BA77-96EB9CBAB63C}" name="Other detail_x000a_Pre-application_x000a_refused_x000a_under appeal" dataDxfId="46" totalsRowDxfId="47"/>
    <tableColumn id="12" xr3:uid="{4B8DD801-3404-431A-AF54-EA047C0083CA}" name="Planning application(s)" dataDxfId="44" totalsRowDxfId="45"/>
    <tableColumn id="13" xr3:uid="{8557C5B9-47D3-4359-A753-03D1C399383B}" name="Last approval date" dataDxfId="42" totalsRowDxfId="43"/>
    <tableColumn id="15" xr3:uid="{F7693AE1-25D4-4B1F-B42D-4E8DEF52B6C6}" name="Construction status_x000a_Not yet started_x000a_Started on site" dataDxfId="40" totalsRowDxfId="41"/>
    <tableColumn id="16" xr3:uid="{F3C92B2F-3F8D-4585-BAC4-0ED1393D5323}" name="Year construction started" dataDxfId="38" totalsRowDxfId="39"/>
    <tableColumn id="17" xr3:uid="{62DE2F75-07E0-4BFA-B413-84B30E3FADA1}" name="Site capacity" dataDxfId="36" totalsRowDxfId="37"/>
    <tableColumn id="18" xr3:uid="{48FEB87C-546E-4626-8F15-7186C4BBBC8B}" name="Remaining capacity" dataDxfId="34" totalsRowDxfId="35">
      <calculatedColumnFormula>Table4[[#This Row],[Site capacity]]-Table4[[#This Row],[Total completions]]</calculatedColumnFormula>
    </tableColumn>
    <tableColumn id="19" xr3:uid="{F21936D6-DD1D-4273-AEEE-9C1E61974D32}" name="Completions in audit year" dataDxfId="32" totalsRowDxfId="33"/>
    <tableColumn id="20" xr3:uid="{F94DF8DD-0B61-4FAC-9E8B-05221985A4FB}" name="Total completions" dataDxfId="30" totalsRowDxfId="31"/>
    <tableColumn id="35" xr3:uid="{12BCE526-84C5-4E33-A34F-D1210EBAFCBF}" name="Pipeline timeframe_x000a_Short (1-3 Yrs)_x000a_Medium (4-6 Yrs)_x000a_ Long (7-10 Yrs)" dataDxfId="28" totalsRowDxfId="29"/>
    <tableColumn id="36" xr3:uid="{60CFD2F3-5680-4578-9CC5-7211F72E5BCF}" name="Market/ Affordable/ Mixed_x000a_" dataDxfId="26" totalsRowDxfId="27"/>
    <tableColumn id="38" xr3:uid="{25403D2F-9411-49E3-BE57-8EEA71C88C9F}" name="Number market_x000a_" dataDxfId="24" totalsRowDxfId="25"/>
    <tableColumn id="39" xr3:uid="{CA4AAC2F-3446-4EEB-80CC-10D649786276}" name="Number affordable_x000a_" dataDxfId="22" totalsRowDxfId="23"/>
    <tableColumn id="40" xr3:uid="{12C4D827-ECEC-4973-B0B3-E6A3E2F38785}" name="Number of flats" dataDxfId="20" totalsRowDxfId="21"/>
    <tableColumn id="41" xr3:uid="{85E36B17-D9D6-4744-9991-48B07DA18F67}" name="Number of houses" dataDxfId="18" totalsRowDxfId="19"/>
    <tableColumn id="42" xr3:uid="{7C7625E3-85C5-44C0-9AA8-1B1C03F7C97F}" name="Deliverability status_x000a_Deliverable, _x000a_Deliverable with constraints, _x000a_Constrained, _x000a_Undeliverable, _x000a_Removed" dataDxfId="16" totalsRowDxfId="17"/>
    <tableColumn id="44" xr3:uid="{5B1E46E6-917C-4E1A-9592-BF4FA903E4B2}" name="Action required_x000a_Action Required To Support Delivery" dataDxfId="14" totalsRowDxfId="15"/>
    <tableColumn id="45" xr3:uid="{BF99955E-74E4-4955-8D92-9327D411FEFF}" name="Owner_x000a_" dataDxfId="12" totalsRowDxfId="13"/>
    <tableColumn id="46" xr3:uid="{FC7F80BB-F03A-4182-B54F-F01A6F051DBF}" name="Developer_x000a_" dataDxfId="10" totalsRowDxfId="11"/>
    <tableColumn id="47" xr3:uid="{EF7F23D2-F41F-40C4-ACF7-9DF477AB42E4}" name="Greenfield/ Brownfield" dataDxfId="8" totalsRowDxfId="9"/>
    <tableColumn id="48" xr3:uid="{39C7271C-6E6F-4B0F-83BA-F8C3B55AD73A}" name="VDL" dataDxfId="6" totalsRowDxfId="7"/>
    <tableColumn id="49" xr3:uid="{B1EFF23E-7115-4666-A258-FC6070791861}" name="Self build_x000a_" dataDxfId="4" totalsRowDxfId="5"/>
    <tableColumn id="50" xr3:uid="{1AB25F01-1092-4B41-8B25-F957468C474B}" name="Dispute_x000a_If the information provided within the HLA remains disputed and by who" dataDxfId="2" totalsRowDxfId="3"/>
    <tableColumn id="51" xr3:uid="{BAB64E6A-5216-4179-8993-AD62F7F2E6EF}" name="Demolition_x000a_Have list references where there was an application" dataDxfId="0" totalsRow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A8E7E-3C07-4525-BDAD-34ACE194B750}">
  <dimension ref="A1:AT13"/>
  <sheetViews>
    <sheetView zoomScale="85" zoomScaleNormal="85" workbookViewId="0">
      <pane xSplit="1" ySplit="3" topLeftCell="B4" activePane="bottomRight" state="frozen"/>
      <selection pane="bottomRight" activeCell="I5" sqref="I5"/>
      <selection pane="bottomLeft" activeCell="A2" sqref="A2"/>
      <selection pane="topRight" activeCell="B1" sqref="B1"/>
    </sheetView>
  </sheetViews>
  <sheetFormatPr defaultColWidth="8.7109375" defaultRowHeight="15" customHeight="1"/>
  <cols>
    <col min="1" max="1" width="18.85546875" customWidth="1"/>
    <col min="2" max="2" width="26.85546875" customWidth="1"/>
    <col min="3" max="3" width="11.7109375" customWidth="1"/>
    <col min="4" max="4" width="37.5703125" customWidth="1"/>
    <col min="5" max="5" width="9.140625" customWidth="1"/>
    <col min="6" max="6" width="10.42578125" customWidth="1"/>
    <col min="7" max="7" width="9.28515625" style="18" customWidth="1"/>
    <col min="8" max="8" width="11.5703125" customWidth="1"/>
    <col min="9" max="9" width="12" customWidth="1"/>
    <col min="10" max="10" width="16.85546875" customWidth="1"/>
    <col min="11" max="11" width="14.140625" customWidth="1"/>
    <col min="12" max="12" width="17.28515625" customWidth="1"/>
    <col min="13" max="13" width="12.7109375" customWidth="1"/>
    <col min="14" max="14" width="16.5703125" customWidth="1"/>
    <col min="15" max="15" width="12.85546875" customWidth="1"/>
    <col min="16" max="16" width="10.140625" customWidth="1"/>
    <col min="17" max="17" width="11.5703125" customWidth="1"/>
    <col min="18" max="18" width="13.42578125" customWidth="1"/>
    <col min="19" max="19" width="12.85546875" customWidth="1"/>
    <col min="20" max="29" width="12.7109375" customWidth="1"/>
    <col min="30" max="30" width="9.5703125" customWidth="1"/>
    <col min="31" max="31" width="13.140625" customWidth="1"/>
    <col min="32" max="32" width="19.28515625" customWidth="1"/>
    <col min="33" max="33" width="11.140625" customWidth="1"/>
    <col min="34" max="34" width="13.42578125" customWidth="1"/>
    <col min="35" max="35" width="14.140625" customWidth="1"/>
    <col min="36" max="36" width="16.28515625" customWidth="1"/>
    <col min="37" max="37" width="18.7109375" customWidth="1"/>
    <col min="38" max="38" width="20.85546875" customWidth="1"/>
    <col min="39" max="39" width="14.5703125" customWidth="1"/>
    <col min="40" max="40" width="22.140625" customWidth="1"/>
    <col min="41" max="41" width="24.42578125" customWidth="1"/>
    <col min="42" max="42" width="10.85546875" customWidth="1"/>
    <col min="43" max="43" width="8.7109375" customWidth="1"/>
    <col min="44" max="44" width="21.42578125" customWidth="1"/>
    <col min="45" max="45" width="22.140625" customWidth="1"/>
    <col min="46" max="46" width="21.7109375" customWidth="1"/>
    <col min="47" max="47" width="18.140625" customWidth="1"/>
  </cols>
  <sheetData>
    <row r="1" spans="1:46" ht="22.5" customHeight="1">
      <c r="A1" s="48" t="s">
        <v>0</v>
      </c>
      <c r="B1" s="48"/>
      <c r="C1" s="48"/>
      <c r="D1" s="48"/>
      <c r="E1" s="48"/>
      <c r="F1" s="48"/>
    </row>
    <row r="3" spans="1:46" ht="101.25">
      <c r="A3" s="16" t="s">
        <v>1</v>
      </c>
      <c r="B3" s="12" t="s">
        <v>2</v>
      </c>
      <c r="C3" s="8" t="s">
        <v>3</v>
      </c>
      <c r="D3" s="12" t="s">
        <v>4</v>
      </c>
      <c r="E3" s="8" t="s">
        <v>5</v>
      </c>
      <c r="F3" s="8" t="s">
        <v>6</v>
      </c>
      <c r="G3" s="17" t="s">
        <v>7</v>
      </c>
      <c r="H3" s="13" t="s">
        <v>8</v>
      </c>
      <c r="I3" s="8" t="s">
        <v>9</v>
      </c>
      <c r="J3" s="12" t="s">
        <v>10</v>
      </c>
      <c r="K3" s="12" t="s">
        <v>11</v>
      </c>
      <c r="L3" s="12" t="s">
        <v>12</v>
      </c>
      <c r="M3" s="14" t="s">
        <v>13</v>
      </c>
      <c r="N3" s="12" t="s">
        <v>14</v>
      </c>
      <c r="O3" s="13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8" t="s">
        <v>30</v>
      </c>
      <c r="AE3" s="30" t="s">
        <v>31</v>
      </c>
      <c r="AF3" s="8" t="s">
        <v>32</v>
      </c>
      <c r="AG3" s="12" t="s">
        <v>33</v>
      </c>
      <c r="AH3" s="8" t="s">
        <v>34</v>
      </c>
      <c r="AI3" s="8" t="s">
        <v>35</v>
      </c>
      <c r="AJ3" s="8" t="s">
        <v>36</v>
      </c>
      <c r="AK3" s="8" t="s">
        <v>37</v>
      </c>
      <c r="AL3" s="12" t="s">
        <v>38</v>
      </c>
      <c r="AM3" s="12" t="s">
        <v>39</v>
      </c>
      <c r="AN3" s="12" t="s">
        <v>40</v>
      </c>
      <c r="AO3" s="12" t="s">
        <v>41</v>
      </c>
      <c r="AP3" s="12" t="s">
        <v>42</v>
      </c>
      <c r="AQ3" s="12" t="s">
        <v>43</v>
      </c>
      <c r="AR3" s="12" t="s">
        <v>44</v>
      </c>
      <c r="AS3" s="12" t="s">
        <v>45</v>
      </c>
      <c r="AT3" s="12" t="s">
        <v>46</v>
      </c>
    </row>
    <row r="4" spans="1:46" s="2" customFormat="1" ht="87">
      <c r="A4" s="10" t="s">
        <v>47</v>
      </c>
      <c r="B4" s="38" t="s">
        <v>48</v>
      </c>
      <c r="C4" s="32"/>
      <c r="D4" s="33" t="s">
        <v>49</v>
      </c>
      <c r="E4" s="32">
        <v>334131</v>
      </c>
      <c r="F4" s="32">
        <v>731821</v>
      </c>
      <c r="G4" s="34">
        <v>19.341745555399999</v>
      </c>
      <c r="H4" s="35">
        <v>42440</v>
      </c>
      <c r="I4" s="32" t="s">
        <v>50</v>
      </c>
      <c r="J4" s="33" t="s">
        <v>51</v>
      </c>
      <c r="K4" s="33"/>
      <c r="L4" s="33" t="s">
        <v>52</v>
      </c>
      <c r="M4" s="36">
        <v>45551</v>
      </c>
      <c r="N4" s="33" t="s">
        <v>53</v>
      </c>
      <c r="O4" s="35">
        <v>42795</v>
      </c>
      <c r="P4" s="32">
        <v>341</v>
      </c>
      <c r="Q4" s="32">
        <f>Table5[[#This Row],[Site capacity]]-Table5[[#This Row],[Total completions]]</f>
        <v>76</v>
      </c>
      <c r="R4" s="32">
        <v>0</v>
      </c>
      <c r="S4" s="32">
        <v>265</v>
      </c>
      <c r="T4" s="32">
        <v>24</v>
      </c>
      <c r="U4" s="32">
        <v>24</v>
      </c>
      <c r="V4" s="32">
        <v>28</v>
      </c>
      <c r="W4" s="32">
        <v>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f>SUM(Table5[[#This Row],[Programming Y1 (25-26)]:[Later years]])</f>
        <v>76</v>
      </c>
      <c r="AF4" s="32" t="s">
        <v>54</v>
      </c>
      <c r="AG4" s="33" t="s">
        <v>55</v>
      </c>
      <c r="AH4" s="32">
        <v>76</v>
      </c>
      <c r="AI4" s="32">
        <v>0</v>
      </c>
      <c r="AJ4" s="32">
        <v>58</v>
      </c>
      <c r="AK4" s="32">
        <v>146</v>
      </c>
      <c r="AL4" s="33" t="s">
        <v>56</v>
      </c>
      <c r="AM4" s="33"/>
      <c r="AN4" s="33" t="s">
        <v>57</v>
      </c>
      <c r="AO4" s="33" t="s">
        <v>57</v>
      </c>
      <c r="AP4" s="33" t="s">
        <v>58</v>
      </c>
      <c r="AQ4" s="33" t="s">
        <v>59</v>
      </c>
      <c r="AR4" s="33" t="s">
        <v>59</v>
      </c>
      <c r="AS4" s="33"/>
      <c r="AT4" s="33"/>
    </row>
    <row r="5" spans="1:46" s="2" customFormat="1" ht="57.75">
      <c r="A5" s="10">
        <v>200408</v>
      </c>
      <c r="B5" s="38" t="s">
        <v>60</v>
      </c>
      <c r="C5" s="32"/>
      <c r="D5" s="33" t="s">
        <v>61</v>
      </c>
      <c r="E5" s="32">
        <v>334038</v>
      </c>
      <c r="F5" s="32">
        <v>731320</v>
      </c>
      <c r="G5" s="34">
        <v>24.331203730199999</v>
      </c>
      <c r="H5" s="35">
        <v>42158</v>
      </c>
      <c r="I5" s="32" t="s">
        <v>50</v>
      </c>
      <c r="J5" s="33" t="s">
        <v>51</v>
      </c>
      <c r="K5" s="33"/>
      <c r="L5" s="33" t="s">
        <v>62</v>
      </c>
      <c r="M5" s="36">
        <v>42935</v>
      </c>
      <c r="N5" s="33" t="s">
        <v>53</v>
      </c>
      <c r="O5" s="35">
        <v>42205</v>
      </c>
      <c r="P5" s="32">
        <v>230</v>
      </c>
      <c r="Q5" s="32">
        <f>Table5[[#This Row],[Site capacity]]-Table5[[#This Row],[Total completions]]</f>
        <v>78</v>
      </c>
      <c r="R5" s="32">
        <v>11</v>
      </c>
      <c r="S5" s="32">
        <v>152</v>
      </c>
      <c r="T5" s="32">
        <v>26</v>
      </c>
      <c r="U5" s="32">
        <v>0</v>
      </c>
      <c r="V5" s="32">
        <v>0</v>
      </c>
      <c r="W5" s="32">
        <v>0</v>
      </c>
      <c r="X5" s="32">
        <v>24</v>
      </c>
      <c r="Y5" s="32">
        <v>28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f>SUM(Table5[[#This Row],[Programming Y1 (25-26)]:[Later years]])</f>
        <v>78</v>
      </c>
      <c r="AF5" s="32" t="s">
        <v>63</v>
      </c>
      <c r="AG5" s="33" t="s">
        <v>55</v>
      </c>
      <c r="AH5" s="32">
        <v>78</v>
      </c>
      <c r="AI5" s="32">
        <v>0</v>
      </c>
      <c r="AJ5" s="32">
        <v>0</v>
      </c>
      <c r="AK5" s="32">
        <v>85</v>
      </c>
      <c r="AL5" s="33" t="s">
        <v>56</v>
      </c>
      <c r="AM5" s="33"/>
      <c r="AN5" s="33" t="s">
        <v>57</v>
      </c>
      <c r="AO5" s="33" t="s">
        <v>57</v>
      </c>
      <c r="AP5" s="33" t="s">
        <v>58</v>
      </c>
      <c r="AQ5" s="33" t="s">
        <v>59</v>
      </c>
      <c r="AR5" s="33" t="s">
        <v>59</v>
      </c>
      <c r="AS5" s="33"/>
      <c r="AT5" s="33"/>
    </row>
    <row r="6" spans="1:46" s="2" customFormat="1" ht="29.25">
      <c r="A6" s="10" t="s">
        <v>64</v>
      </c>
      <c r="B6" s="38" t="s">
        <v>65</v>
      </c>
      <c r="C6" s="32"/>
      <c r="D6" s="33" t="s">
        <v>66</v>
      </c>
      <c r="E6" s="32">
        <v>334379</v>
      </c>
      <c r="F6" s="32">
        <v>732314</v>
      </c>
      <c r="G6" s="34">
        <v>7.8207074312699998</v>
      </c>
      <c r="H6" s="35">
        <v>42538</v>
      </c>
      <c r="I6" s="32" t="s">
        <v>50</v>
      </c>
      <c r="J6" s="33" t="s">
        <v>51</v>
      </c>
      <c r="K6" s="33"/>
      <c r="L6" s="33" t="s">
        <v>67</v>
      </c>
      <c r="M6" s="36">
        <v>43502</v>
      </c>
      <c r="N6" s="33" t="s">
        <v>53</v>
      </c>
      <c r="O6" s="35">
        <v>43676</v>
      </c>
      <c r="P6" s="32">
        <v>100</v>
      </c>
      <c r="Q6" s="32">
        <f>Table5[[#This Row],[Site capacity]]-Table5[[#This Row],[Total completions]]</f>
        <v>100</v>
      </c>
      <c r="R6" s="32">
        <v>0</v>
      </c>
      <c r="S6" s="32">
        <v>0</v>
      </c>
      <c r="T6" s="32">
        <v>0</v>
      </c>
      <c r="U6" s="32">
        <v>12</v>
      </c>
      <c r="V6" s="32">
        <v>29</v>
      </c>
      <c r="W6" s="32">
        <v>34</v>
      </c>
      <c r="X6" s="32">
        <v>21</v>
      </c>
      <c r="Y6" s="32">
        <v>4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f>SUM(Table5[[#This Row],[Programming Y1 (25-26)]:[Later years]])</f>
        <v>100</v>
      </c>
      <c r="AF6" s="32" t="s">
        <v>63</v>
      </c>
      <c r="AG6" s="33" t="s">
        <v>55</v>
      </c>
      <c r="AH6" s="32">
        <v>100</v>
      </c>
      <c r="AI6" s="32">
        <v>0</v>
      </c>
      <c r="AJ6" s="32">
        <v>0</v>
      </c>
      <c r="AK6" s="32">
        <v>100</v>
      </c>
      <c r="AL6" s="33" t="s">
        <v>56</v>
      </c>
      <c r="AM6" s="33"/>
      <c r="AN6" s="33" t="s">
        <v>68</v>
      </c>
      <c r="AO6" s="33" t="s">
        <v>68</v>
      </c>
      <c r="AP6" s="33" t="s">
        <v>58</v>
      </c>
      <c r="AQ6" s="33" t="s">
        <v>59</v>
      </c>
      <c r="AR6" s="33" t="s">
        <v>59</v>
      </c>
      <c r="AS6" s="33"/>
      <c r="AT6" s="33"/>
    </row>
    <row r="7" spans="1:46" s="2" customFormat="1" ht="29.25">
      <c r="A7" s="10" t="s">
        <v>69</v>
      </c>
      <c r="B7" s="33" t="s">
        <v>70</v>
      </c>
      <c r="C7" s="32"/>
      <c r="D7" s="33" t="s">
        <v>71</v>
      </c>
      <c r="E7" s="32">
        <v>345078</v>
      </c>
      <c r="F7" s="32">
        <v>733464</v>
      </c>
      <c r="G7" s="34">
        <v>1.0006979108</v>
      </c>
      <c r="H7" s="35">
        <v>42571</v>
      </c>
      <c r="I7" s="32" t="s">
        <v>50</v>
      </c>
      <c r="J7" s="33" t="s">
        <v>51</v>
      </c>
      <c r="K7" s="33"/>
      <c r="L7" s="33" t="s">
        <v>72</v>
      </c>
      <c r="M7" s="36">
        <v>42571</v>
      </c>
      <c r="N7" s="33" t="s">
        <v>53</v>
      </c>
      <c r="O7" s="35">
        <v>45152</v>
      </c>
      <c r="P7" s="32">
        <v>6</v>
      </c>
      <c r="Q7" s="32">
        <f>Table5[[#This Row],[Site capacity]]-Table5[[#This Row],[Total completions]]</f>
        <v>6</v>
      </c>
      <c r="R7" s="32">
        <v>0</v>
      </c>
      <c r="S7" s="32">
        <v>0</v>
      </c>
      <c r="T7" s="32">
        <v>6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f>SUM(Table5[[#This Row],[Programming Y1 (25-26)]:[Later years]])</f>
        <v>6</v>
      </c>
      <c r="AF7" s="32" t="s">
        <v>54</v>
      </c>
      <c r="AG7" s="33" t="s">
        <v>55</v>
      </c>
      <c r="AH7" s="32">
        <v>6</v>
      </c>
      <c r="AI7" s="32">
        <v>0</v>
      </c>
      <c r="AJ7" s="32">
        <v>0</v>
      </c>
      <c r="AK7" s="32">
        <v>6</v>
      </c>
      <c r="AL7" s="33" t="s">
        <v>56</v>
      </c>
      <c r="AM7" s="33"/>
      <c r="AN7" s="33" t="s">
        <v>73</v>
      </c>
      <c r="AO7" s="33" t="s">
        <v>73</v>
      </c>
      <c r="AP7" s="33" t="s">
        <v>58</v>
      </c>
      <c r="AQ7" s="33" t="s">
        <v>59</v>
      </c>
      <c r="AR7" s="33" t="s">
        <v>59</v>
      </c>
      <c r="AS7" s="33"/>
      <c r="AT7" s="33"/>
    </row>
    <row r="8" spans="1:46" s="2" customFormat="1" ht="29.25">
      <c r="A8" s="10" t="s">
        <v>74</v>
      </c>
      <c r="B8" s="38" t="s">
        <v>75</v>
      </c>
      <c r="C8" s="32" t="s">
        <v>76</v>
      </c>
      <c r="D8" s="33" t="s">
        <v>77</v>
      </c>
      <c r="E8" s="32">
        <v>334219</v>
      </c>
      <c r="F8" s="32">
        <v>732498</v>
      </c>
      <c r="G8" s="34">
        <v>3.2797437301699999</v>
      </c>
      <c r="H8" s="35">
        <v>43191</v>
      </c>
      <c r="I8" s="32" t="s">
        <v>78</v>
      </c>
      <c r="J8" s="33" t="s">
        <v>79</v>
      </c>
      <c r="K8" s="33"/>
      <c r="L8" s="33" t="s">
        <v>80</v>
      </c>
      <c r="M8" s="37"/>
      <c r="N8" s="33" t="s">
        <v>81</v>
      </c>
      <c r="O8" s="35"/>
      <c r="P8" s="32">
        <v>30</v>
      </c>
      <c r="Q8" s="32">
        <f>Table5[[#This Row],[Site capacity]]-Table5[[#This Row],[Total completions]]</f>
        <v>30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30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f>SUM(Table5[[#This Row],[Programming Y1 (25-26)]:[Later years]])</f>
        <v>30</v>
      </c>
      <c r="AF8" s="32" t="s">
        <v>63</v>
      </c>
      <c r="AG8" s="33" t="s">
        <v>55</v>
      </c>
      <c r="AH8" s="32">
        <v>30</v>
      </c>
      <c r="AI8" s="32">
        <v>0</v>
      </c>
      <c r="AJ8" s="32">
        <v>0</v>
      </c>
      <c r="AK8" s="32">
        <v>30</v>
      </c>
      <c r="AL8" s="33" t="s">
        <v>56</v>
      </c>
      <c r="AM8" s="33"/>
      <c r="AN8" s="33" t="s">
        <v>82</v>
      </c>
      <c r="AO8" s="33" t="s">
        <v>82</v>
      </c>
      <c r="AP8" s="33" t="s">
        <v>58</v>
      </c>
      <c r="AQ8" s="33" t="s">
        <v>59</v>
      </c>
      <c r="AR8" s="33" t="s">
        <v>59</v>
      </c>
      <c r="AS8" s="33"/>
      <c r="AT8" s="33"/>
    </row>
    <row r="9" spans="1:46" s="2" customFormat="1" ht="29.25">
      <c r="A9" s="10" t="s">
        <v>83</v>
      </c>
      <c r="B9" s="38" t="s">
        <v>84</v>
      </c>
      <c r="C9" s="32" t="s">
        <v>85</v>
      </c>
      <c r="D9" s="33" t="s">
        <v>86</v>
      </c>
      <c r="E9" s="32">
        <v>334471</v>
      </c>
      <c r="F9" s="32">
        <v>732016</v>
      </c>
      <c r="G9" s="34">
        <v>13.442311908300001</v>
      </c>
      <c r="H9" s="35">
        <v>43451</v>
      </c>
      <c r="I9" s="32" t="s">
        <v>78</v>
      </c>
      <c r="J9" s="33" t="s">
        <v>51</v>
      </c>
      <c r="K9" s="33"/>
      <c r="L9" s="33" t="s">
        <v>87</v>
      </c>
      <c r="M9" s="36">
        <v>45713</v>
      </c>
      <c r="N9" s="33" t="s">
        <v>81</v>
      </c>
      <c r="O9" s="35"/>
      <c r="P9" s="32">
        <v>215</v>
      </c>
      <c r="Q9" s="32">
        <f>Table5[[#This Row],[Site capacity]]-Table5[[#This Row],[Total completions]]</f>
        <v>215</v>
      </c>
      <c r="R9" s="32">
        <v>0</v>
      </c>
      <c r="S9" s="32">
        <v>0</v>
      </c>
      <c r="T9" s="32">
        <v>0</v>
      </c>
      <c r="U9" s="32">
        <v>0</v>
      </c>
      <c r="V9" s="32">
        <v>13</v>
      </c>
      <c r="W9" s="32">
        <v>34</v>
      </c>
      <c r="X9" s="32">
        <v>40</v>
      </c>
      <c r="Y9" s="32">
        <v>40</v>
      </c>
      <c r="Z9" s="32">
        <v>40</v>
      </c>
      <c r="AA9" s="32">
        <v>40</v>
      </c>
      <c r="AB9" s="32">
        <v>8</v>
      </c>
      <c r="AC9" s="32">
        <v>0</v>
      </c>
      <c r="AD9" s="32">
        <v>0</v>
      </c>
      <c r="AE9" s="32">
        <f>SUM(Table5[[#This Row],[Programming Y1 (25-26)]:[Later years]])</f>
        <v>215</v>
      </c>
      <c r="AF9" s="32" t="s">
        <v>88</v>
      </c>
      <c r="AG9" s="33" t="s">
        <v>55</v>
      </c>
      <c r="AH9" s="32">
        <v>215</v>
      </c>
      <c r="AI9" s="32">
        <v>0</v>
      </c>
      <c r="AJ9" s="32">
        <v>50</v>
      </c>
      <c r="AK9" s="32">
        <v>165</v>
      </c>
      <c r="AL9" s="33" t="s">
        <v>56</v>
      </c>
      <c r="AM9" s="33"/>
      <c r="AN9" s="33" t="s">
        <v>68</v>
      </c>
      <c r="AO9" s="33" t="s">
        <v>68</v>
      </c>
      <c r="AP9" s="33" t="s">
        <v>58</v>
      </c>
      <c r="AQ9" s="33" t="s">
        <v>59</v>
      </c>
      <c r="AR9" s="33" t="s">
        <v>59</v>
      </c>
      <c r="AS9" s="33"/>
      <c r="AT9" s="33"/>
    </row>
    <row r="10" spans="1:46" s="2" customFormat="1" ht="29.25">
      <c r="A10" s="10" t="s">
        <v>89</v>
      </c>
      <c r="B10" s="33" t="s">
        <v>90</v>
      </c>
      <c r="C10" s="32" t="s">
        <v>91</v>
      </c>
      <c r="D10" s="33" t="s">
        <v>92</v>
      </c>
      <c r="E10" s="32">
        <v>337401</v>
      </c>
      <c r="F10" s="32">
        <v>734790</v>
      </c>
      <c r="G10" s="34">
        <v>6.2216252515499999</v>
      </c>
      <c r="H10" s="35">
        <v>43191</v>
      </c>
      <c r="I10" s="32" t="s">
        <v>78</v>
      </c>
      <c r="J10" s="33" t="s">
        <v>51</v>
      </c>
      <c r="K10" s="33"/>
      <c r="L10" s="33" t="s">
        <v>93</v>
      </c>
      <c r="M10" s="36">
        <v>44063</v>
      </c>
      <c r="N10" s="33" t="s">
        <v>53</v>
      </c>
      <c r="O10" s="35">
        <v>44259</v>
      </c>
      <c r="P10" s="32">
        <v>120</v>
      </c>
      <c r="Q10" s="32">
        <f>Table5[[#This Row],[Site capacity]]-Table5[[#This Row],[Total completions]]</f>
        <v>67</v>
      </c>
      <c r="R10" s="32">
        <v>23</v>
      </c>
      <c r="S10" s="32">
        <v>53</v>
      </c>
      <c r="T10" s="32">
        <v>23</v>
      </c>
      <c r="U10" s="32">
        <v>22</v>
      </c>
      <c r="V10" s="32">
        <v>22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f>SUM(Table5[[#This Row],[Programming Y1 (25-26)]:[Later years]])</f>
        <v>67</v>
      </c>
      <c r="AF10" s="32" t="s">
        <v>54</v>
      </c>
      <c r="AG10" s="33" t="s">
        <v>55</v>
      </c>
      <c r="AH10" s="32">
        <v>67</v>
      </c>
      <c r="AI10" s="32">
        <v>0</v>
      </c>
      <c r="AJ10" s="32">
        <v>0</v>
      </c>
      <c r="AK10" s="32">
        <v>120</v>
      </c>
      <c r="AL10" s="33" t="s">
        <v>56</v>
      </c>
      <c r="AM10" s="33"/>
      <c r="AN10" s="33" t="s">
        <v>94</v>
      </c>
      <c r="AO10" s="33" t="s">
        <v>94</v>
      </c>
      <c r="AP10" s="33" t="s">
        <v>58</v>
      </c>
      <c r="AQ10" s="33" t="s">
        <v>59</v>
      </c>
      <c r="AR10" s="33" t="s">
        <v>59</v>
      </c>
      <c r="AS10" s="33"/>
      <c r="AT10" s="33"/>
    </row>
    <row r="11" spans="1:46" s="2" customFormat="1" ht="29.25">
      <c r="A11" s="10" t="s">
        <v>95</v>
      </c>
      <c r="B11" s="33" t="s">
        <v>96</v>
      </c>
      <c r="C11" s="32" t="s">
        <v>97</v>
      </c>
      <c r="D11" s="33" t="s">
        <v>98</v>
      </c>
      <c r="E11" s="32">
        <v>344607</v>
      </c>
      <c r="F11" s="32">
        <v>733962</v>
      </c>
      <c r="G11" s="34">
        <v>7.48720299891</v>
      </c>
      <c r="H11" s="35">
        <v>44337</v>
      </c>
      <c r="I11" s="32" t="s">
        <v>78</v>
      </c>
      <c r="J11" s="33" t="s">
        <v>51</v>
      </c>
      <c r="K11" s="33"/>
      <c r="L11" s="33" t="s">
        <v>99</v>
      </c>
      <c r="M11" s="36">
        <v>44337</v>
      </c>
      <c r="N11" s="33" t="s">
        <v>81</v>
      </c>
      <c r="O11" s="35"/>
      <c r="P11" s="32">
        <v>150</v>
      </c>
      <c r="Q11" s="32">
        <f>Table5[[#This Row],[Site capacity]]-Table5[[#This Row],[Total completions]]</f>
        <v>150</v>
      </c>
      <c r="R11" s="32">
        <v>0</v>
      </c>
      <c r="S11" s="32">
        <v>0</v>
      </c>
      <c r="T11" s="32">
        <v>24</v>
      </c>
      <c r="U11" s="32">
        <v>24</v>
      </c>
      <c r="V11" s="32">
        <v>24</v>
      </c>
      <c r="W11" s="32">
        <v>24</v>
      </c>
      <c r="X11" s="32">
        <v>24</v>
      </c>
      <c r="Y11" s="32">
        <v>24</v>
      </c>
      <c r="Z11" s="32">
        <v>6</v>
      </c>
      <c r="AA11" s="32">
        <v>0</v>
      </c>
      <c r="AB11" s="32">
        <v>0</v>
      </c>
      <c r="AC11" s="32">
        <v>0</v>
      </c>
      <c r="AD11" s="32">
        <v>0</v>
      </c>
      <c r="AE11" s="32">
        <f>SUM(Table5[[#This Row],[Programming Y1 (25-26)]:[Later years]])</f>
        <v>150</v>
      </c>
      <c r="AF11" s="32" t="s">
        <v>88</v>
      </c>
      <c r="AG11" s="33" t="s">
        <v>55</v>
      </c>
      <c r="AH11" s="32">
        <v>150</v>
      </c>
      <c r="AI11" s="32">
        <v>0</v>
      </c>
      <c r="AJ11" s="32">
        <v>0</v>
      </c>
      <c r="AK11" s="32">
        <v>150</v>
      </c>
      <c r="AL11" s="33" t="s">
        <v>56</v>
      </c>
      <c r="AM11" s="33"/>
      <c r="AN11" s="33" t="s">
        <v>100</v>
      </c>
      <c r="AO11" s="33" t="s">
        <v>100</v>
      </c>
      <c r="AP11" s="33" t="s">
        <v>58</v>
      </c>
      <c r="AQ11" s="33" t="s">
        <v>59</v>
      </c>
      <c r="AR11" s="33" t="s">
        <v>59</v>
      </c>
      <c r="AS11" s="33"/>
      <c r="AT11" s="33"/>
    </row>
    <row r="12" spans="1:46" s="2" customFormat="1" ht="29.25">
      <c r="A12" s="10" t="s">
        <v>101</v>
      </c>
      <c r="B12" s="38" t="s">
        <v>102</v>
      </c>
      <c r="C12" s="32" t="s">
        <v>103</v>
      </c>
      <c r="D12" s="33" t="s">
        <v>104</v>
      </c>
      <c r="E12" s="32">
        <v>333717</v>
      </c>
      <c r="F12" s="32">
        <v>731646</v>
      </c>
      <c r="G12" s="34">
        <v>21.983299778900001</v>
      </c>
      <c r="H12" s="35">
        <v>43111</v>
      </c>
      <c r="I12" s="32" t="s">
        <v>78</v>
      </c>
      <c r="J12" s="33" t="s">
        <v>105</v>
      </c>
      <c r="K12" s="33"/>
      <c r="L12" s="33"/>
      <c r="M12" s="37"/>
      <c r="N12" s="33" t="s">
        <v>81</v>
      </c>
      <c r="O12" s="35"/>
      <c r="P12" s="32">
        <v>250</v>
      </c>
      <c r="Q12" s="32">
        <f>Table5[[#This Row],[Site capacity]]-Table5[[#This Row],[Total completions]]</f>
        <v>250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10</v>
      </c>
      <c r="Y12" s="32">
        <v>24</v>
      </c>
      <c r="Z12" s="32">
        <v>0</v>
      </c>
      <c r="AA12" s="32">
        <v>0</v>
      </c>
      <c r="AB12" s="32">
        <v>0</v>
      </c>
      <c r="AC12" s="32">
        <v>0</v>
      </c>
      <c r="AD12" s="32">
        <v>216</v>
      </c>
      <c r="AE12" s="32">
        <f>SUM(Table5[[#This Row],[Programming Y1 (25-26)]:[Later years]])</f>
        <v>250</v>
      </c>
      <c r="AF12" s="32" t="s">
        <v>106</v>
      </c>
      <c r="AG12" s="33" t="s">
        <v>55</v>
      </c>
      <c r="AH12" s="32">
        <v>250</v>
      </c>
      <c r="AI12" s="32">
        <v>0</v>
      </c>
      <c r="AJ12" s="32">
        <v>0</v>
      </c>
      <c r="AK12" s="32">
        <v>250</v>
      </c>
      <c r="AL12" s="33" t="s">
        <v>56</v>
      </c>
      <c r="AM12" s="33"/>
      <c r="AN12" s="33" t="s">
        <v>57</v>
      </c>
      <c r="AO12" s="33" t="s">
        <v>57</v>
      </c>
      <c r="AP12" s="33" t="s">
        <v>58</v>
      </c>
      <c r="AQ12" s="33" t="s">
        <v>59</v>
      </c>
      <c r="AR12" s="33" t="s">
        <v>59</v>
      </c>
      <c r="AS12" s="33"/>
      <c r="AT12" s="33"/>
    </row>
    <row r="13" spans="1:46" s="2" customFormat="1" ht="87">
      <c r="A13" s="10">
        <v>201830</v>
      </c>
      <c r="B13" s="33" t="s">
        <v>107</v>
      </c>
      <c r="C13" s="32" t="s">
        <v>108</v>
      </c>
      <c r="D13" s="33" t="s">
        <v>109</v>
      </c>
      <c r="E13" s="32">
        <v>346394</v>
      </c>
      <c r="F13" s="32">
        <v>733242</v>
      </c>
      <c r="G13" s="34">
        <v>15.897296851</v>
      </c>
      <c r="H13" s="35">
        <v>43276</v>
      </c>
      <c r="I13" s="32" t="s">
        <v>78</v>
      </c>
      <c r="J13" s="33" t="s">
        <v>51</v>
      </c>
      <c r="K13" s="33"/>
      <c r="L13" s="33" t="s">
        <v>110</v>
      </c>
      <c r="M13" s="36">
        <v>44378</v>
      </c>
      <c r="N13" s="33" t="s">
        <v>53</v>
      </c>
      <c r="O13" s="35">
        <v>44200</v>
      </c>
      <c r="P13" s="32">
        <v>250</v>
      </c>
      <c r="Q13" s="32">
        <f>Table5[[#This Row],[Site capacity]]-Table5[[#This Row],[Total completions]]</f>
        <v>1</v>
      </c>
      <c r="R13" s="32">
        <v>15</v>
      </c>
      <c r="S13" s="32">
        <v>249</v>
      </c>
      <c r="T13" s="32">
        <v>1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f>SUM(Table5[[#This Row],[Programming Y1 (25-26)]:[Later years]])</f>
        <v>1</v>
      </c>
      <c r="AF13" s="32" t="s">
        <v>54</v>
      </c>
      <c r="AG13" s="33" t="s">
        <v>55</v>
      </c>
      <c r="AH13" s="32">
        <v>1</v>
      </c>
      <c r="AI13" s="32">
        <v>0</v>
      </c>
      <c r="AJ13" s="32">
        <v>0</v>
      </c>
      <c r="AK13" s="32">
        <v>250</v>
      </c>
      <c r="AL13" s="33" t="s">
        <v>56</v>
      </c>
      <c r="AM13" s="33"/>
      <c r="AN13" s="33" t="s">
        <v>111</v>
      </c>
      <c r="AO13" s="33" t="s">
        <v>111</v>
      </c>
      <c r="AP13" s="33" t="s">
        <v>58</v>
      </c>
      <c r="AQ13" s="33" t="s">
        <v>59</v>
      </c>
      <c r="AR13" s="33" t="s">
        <v>59</v>
      </c>
      <c r="AS13" s="33"/>
      <c r="AT13" s="33"/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934B-E07C-4584-8682-DFAB2624A48E}">
  <dimension ref="A1:AT68"/>
  <sheetViews>
    <sheetView zoomScale="70" zoomScaleNormal="70" workbookViewId="0">
      <pane xSplit="3" ySplit="3" topLeftCell="H4" activePane="bottomRight" state="frozen"/>
      <selection pane="bottomRight" activeCell="J73" sqref="J73"/>
      <selection pane="bottomLeft" activeCell="A2" sqref="A2"/>
      <selection pane="topRight" activeCell="D1" sqref="D1"/>
    </sheetView>
  </sheetViews>
  <sheetFormatPr defaultColWidth="19.140625" defaultRowHeight="15" customHeight="1"/>
  <cols>
    <col min="1" max="1" width="14.140625" style="3" customWidth="1"/>
    <col min="2" max="2" width="26.7109375" style="1" customWidth="1"/>
    <col min="3" max="3" width="19.7109375" style="3" customWidth="1"/>
    <col min="4" max="4" width="16.5703125" style="1" customWidth="1"/>
    <col min="5" max="5" width="11.7109375" style="3" customWidth="1"/>
    <col min="6" max="6" width="16.140625" style="3" customWidth="1"/>
    <col min="7" max="7" width="9.5703125" style="9" customWidth="1"/>
    <col min="8" max="8" width="11.5703125" style="6" customWidth="1"/>
    <col min="9" max="9" width="12.5703125" style="3" customWidth="1"/>
    <col min="10" max="11" width="17.42578125" style="1" customWidth="1"/>
    <col min="12" max="12" width="19.140625" style="1" customWidth="1"/>
    <col min="13" max="13" width="11.5703125" style="4" customWidth="1"/>
    <col min="14" max="14" width="19.140625" style="1" customWidth="1"/>
    <col min="15" max="15" width="19.140625" style="6" customWidth="1"/>
    <col min="16" max="16" width="9.85546875" style="3" customWidth="1"/>
    <col min="17" max="17" width="11.42578125" style="25" customWidth="1"/>
    <col min="18" max="18" width="26.28515625" style="3" customWidth="1"/>
    <col min="19" max="19" width="22.7109375" style="3" customWidth="1"/>
    <col min="20" max="20" width="13.42578125" style="3" customWidth="1"/>
    <col min="21" max="22" width="13.28515625" style="3" customWidth="1"/>
    <col min="23" max="23" width="13.42578125" style="3" customWidth="1"/>
    <col min="24" max="25" width="13.28515625" style="3" customWidth="1"/>
    <col min="26" max="26" width="13" style="3" customWidth="1"/>
    <col min="27" max="27" width="13.140625" style="3" customWidth="1"/>
    <col min="28" max="28" width="13.5703125" style="3" customWidth="1"/>
    <col min="29" max="29" width="13.140625" style="3" customWidth="1"/>
    <col min="30" max="30" width="9.140625" style="3" customWidth="1"/>
    <col min="31" max="31" width="14.5703125" style="4" customWidth="1"/>
    <col min="32" max="32" width="16.5703125" style="3" customWidth="1"/>
    <col min="33" max="33" width="13.140625" customWidth="1"/>
    <col min="34" max="34" width="12.42578125" style="3" customWidth="1"/>
    <col min="35" max="35" width="14.28515625" style="3" customWidth="1"/>
    <col min="36" max="36" width="9.5703125" style="3" customWidth="1"/>
    <col min="37" max="37" width="9.28515625" style="3" customWidth="1"/>
    <col min="38" max="38" width="26.7109375" style="1" customWidth="1"/>
    <col min="39" max="39" width="19.140625" style="1" customWidth="1"/>
    <col min="40" max="40" width="24.85546875" style="1" customWidth="1"/>
    <col min="41" max="41" width="20.85546875" style="1" customWidth="1"/>
    <col min="42" max="42" width="12.5703125" style="1" customWidth="1"/>
    <col min="43" max="45" width="19.140625" style="1" customWidth="1"/>
    <col min="46" max="46" width="42.5703125" style="1" customWidth="1"/>
    <col min="47" max="16384" width="19.140625" style="2"/>
  </cols>
  <sheetData>
    <row r="1" spans="1:46" ht="18.75">
      <c r="A1" s="48" t="s">
        <v>112</v>
      </c>
      <c r="B1" s="48"/>
      <c r="C1" s="48"/>
      <c r="D1" s="48"/>
      <c r="E1" s="48"/>
      <c r="F1" s="48"/>
    </row>
    <row r="3" spans="1:46" ht="72" customHeight="1">
      <c r="A3" s="10" t="s">
        <v>1</v>
      </c>
      <c r="B3" s="24" t="s">
        <v>2</v>
      </c>
      <c r="C3" s="26" t="s">
        <v>3</v>
      </c>
      <c r="D3" s="24" t="s">
        <v>4</v>
      </c>
      <c r="E3" s="26" t="s">
        <v>5</v>
      </c>
      <c r="F3" s="26" t="s">
        <v>6</v>
      </c>
      <c r="G3" s="27" t="s">
        <v>7</v>
      </c>
      <c r="H3" s="28" t="s">
        <v>8</v>
      </c>
      <c r="I3" s="26" t="s">
        <v>9</v>
      </c>
      <c r="J3" s="24" t="s">
        <v>10</v>
      </c>
      <c r="K3" s="46" t="s">
        <v>11</v>
      </c>
      <c r="L3" s="24" t="s">
        <v>12</v>
      </c>
      <c r="M3" s="29" t="s">
        <v>13</v>
      </c>
      <c r="N3" s="24" t="s">
        <v>14</v>
      </c>
      <c r="O3" s="28" t="s">
        <v>15</v>
      </c>
      <c r="P3" s="26" t="s">
        <v>16</v>
      </c>
      <c r="Q3" s="26" t="s">
        <v>17</v>
      </c>
      <c r="R3" s="26" t="s">
        <v>18</v>
      </c>
      <c r="S3" s="26" t="s">
        <v>19</v>
      </c>
      <c r="T3" s="8" t="s">
        <v>20</v>
      </c>
      <c r="U3" s="8" t="s">
        <v>21</v>
      </c>
      <c r="V3" s="8" t="s">
        <v>22</v>
      </c>
      <c r="W3" s="8" t="s">
        <v>23</v>
      </c>
      <c r="X3" s="8" t="s">
        <v>24</v>
      </c>
      <c r="Y3" s="8" t="s">
        <v>25</v>
      </c>
      <c r="Z3" s="8" t="s">
        <v>26</v>
      </c>
      <c r="AA3" s="8" t="s">
        <v>27</v>
      </c>
      <c r="AB3" s="8" t="s">
        <v>28</v>
      </c>
      <c r="AC3" s="8" t="s">
        <v>29</v>
      </c>
      <c r="AD3" s="26" t="s">
        <v>30</v>
      </c>
      <c r="AE3" s="26" t="s">
        <v>113</v>
      </c>
      <c r="AF3" s="26" t="s">
        <v>32</v>
      </c>
      <c r="AG3" s="12" t="s">
        <v>33</v>
      </c>
      <c r="AH3" s="8" t="s">
        <v>34</v>
      </c>
      <c r="AI3" s="8" t="s">
        <v>35</v>
      </c>
      <c r="AJ3" s="26" t="s">
        <v>36</v>
      </c>
      <c r="AK3" s="26" t="s">
        <v>37</v>
      </c>
      <c r="AL3" s="24" t="s">
        <v>38</v>
      </c>
      <c r="AM3" s="24" t="s">
        <v>39</v>
      </c>
      <c r="AN3" s="12" t="s">
        <v>40</v>
      </c>
      <c r="AO3" s="12" t="s">
        <v>41</v>
      </c>
      <c r="AP3" s="24" t="s">
        <v>42</v>
      </c>
      <c r="AQ3" s="24" t="s">
        <v>43</v>
      </c>
      <c r="AR3" s="24" t="s">
        <v>44</v>
      </c>
      <c r="AS3" s="24" t="s">
        <v>45</v>
      </c>
      <c r="AT3" s="24" t="s">
        <v>46</v>
      </c>
    </row>
    <row r="4" spans="1:46" ht="43.5">
      <c r="A4" s="10">
        <v>201510</v>
      </c>
      <c r="B4" s="33" t="s">
        <v>114</v>
      </c>
      <c r="C4" s="32" t="s">
        <v>115</v>
      </c>
      <c r="D4" s="33" t="s">
        <v>116</v>
      </c>
      <c r="E4" s="32">
        <v>337857</v>
      </c>
      <c r="F4" s="32">
        <v>731572</v>
      </c>
      <c r="G4" s="34">
        <v>6.1423672264800002</v>
      </c>
      <c r="H4" s="35">
        <v>42095</v>
      </c>
      <c r="I4" s="32" t="s">
        <v>78</v>
      </c>
      <c r="J4" s="33" t="s">
        <v>51</v>
      </c>
      <c r="K4" s="47"/>
      <c r="L4" s="33" t="s">
        <v>117</v>
      </c>
      <c r="M4" s="36">
        <v>43857</v>
      </c>
      <c r="N4" s="33" t="s">
        <v>81</v>
      </c>
      <c r="O4" s="35"/>
      <c r="P4" s="32">
        <v>40</v>
      </c>
      <c r="Q4" s="32">
        <f>Table1[[#This Row],[Site capacity]]-Table1[[#This Row],[Total completions]]</f>
        <v>40</v>
      </c>
      <c r="R4" s="32">
        <v>0</v>
      </c>
      <c r="S4" s="32">
        <v>0</v>
      </c>
      <c r="T4" s="32">
        <v>0</v>
      </c>
      <c r="U4" s="32">
        <v>0</v>
      </c>
      <c r="V4" s="32">
        <v>20</v>
      </c>
      <c r="W4" s="32">
        <v>20</v>
      </c>
      <c r="X4" s="32">
        <v>0</v>
      </c>
      <c r="Y4" s="32">
        <v>0</v>
      </c>
      <c r="Z4" s="32">
        <v>0</v>
      </c>
      <c r="AA4" s="32">
        <v>0</v>
      </c>
      <c r="AB4" s="32">
        <v>0</v>
      </c>
      <c r="AC4" s="32">
        <v>0</v>
      </c>
      <c r="AD4" s="32">
        <v>0</v>
      </c>
      <c r="AE4" s="32">
        <f>SUM(Table1[[#This Row],[Programming Y1 (25-26)]:[Later years]])</f>
        <v>40</v>
      </c>
      <c r="AF4" s="32" t="s">
        <v>63</v>
      </c>
      <c r="AG4" s="33" t="s">
        <v>118</v>
      </c>
      <c r="AH4" s="32">
        <v>0</v>
      </c>
      <c r="AI4" s="32">
        <v>40</v>
      </c>
      <c r="AJ4" s="32"/>
      <c r="AK4" s="32"/>
      <c r="AL4" s="33" t="s">
        <v>119</v>
      </c>
      <c r="AM4" s="33" t="s">
        <v>120</v>
      </c>
      <c r="AN4" s="33" t="s">
        <v>121</v>
      </c>
      <c r="AO4" s="33" t="s">
        <v>122</v>
      </c>
      <c r="AP4" s="33" t="s">
        <v>123</v>
      </c>
      <c r="AQ4" s="33" t="s">
        <v>124</v>
      </c>
      <c r="AR4" s="33" t="s">
        <v>59</v>
      </c>
      <c r="AS4" s="33"/>
      <c r="AT4" s="33"/>
    </row>
    <row r="5" spans="1:46">
      <c r="A5" s="10">
        <v>201827</v>
      </c>
      <c r="B5" s="33" t="s">
        <v>125</v>
      </c>
      <c r="C5" s="32" t="s">
        <v>126</v>
      </c>
      <c r="D5" s="33" t="s">
        <v>127</v>
      </c>
      <c r="E5" s="32">
        <v>344237</v>
      </c>
      <c r="F5" s="32">
        <v>733239</v>
      </c>
      <c r="G5" s="34">
        <v>8.4240752997400001</v>
      </c>
      <c r="H5" s="35">
        <v>43191</v>
      </c>
      <c r="I5" s="32" t="s">
        <v>78</v>
      </c>
      <c r="J5" s="33" t="s">
        <v>105</v>
      </c>
      <c r="K5" s="47"/>
      <c r="L5" s="33"/>
      <c r="M5" s="37"/>
      <c r="N5" s="33" t="s">
        <v>81</v>
      </c>
      <c r="O5" s="35"/>
      <c r="P5" s="32">
        <v>100</v>
      </c>
      <c r="Q5" s="32">
        <f>Table1[[#This Row],[Site capacity]]-Table1[[#This Row],[Total completions]]</f>
        <v>100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30</v>
      </c>
      <c r="X5" s="32">
        <v>30</v>
      </c>
      <c r="Y5" s="32">
        <v>40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f>SUM(Table1[[#This Row],[Programming Y1 (25-26)]:[Later years]])</f>
        <v>100</v>
      </c>
      <c r="AF5" s="32" t="s">
        <v>63</v>
      </c>
      <c r="AG5" s="33" t="s">
        <v>55</v>
      </c>
      <c r="AH5" s="32">
        <v>100</v>
      </c>
      <c r="AI5" s="32">
        <v>0</v>
      </c>
      <c r="AJ5" s="32"/>
      <c r="AK5" s="32"/>
      <c r="AL5" s="33" t="s">
        <v>56</v>
      </c>
      <c r="AM5" s="33"/>
      <c r="AN5" s="33" t="s">
        <v>121</v>
      </c>
      <c r="AO5" s="33" t="s">
        <v>121</v>
      </c>
      <c r="AP5" s="33" t="s">
        <v>123</v>
      </c>
      <c r="AQ5" s="33" t="s">
        <v>124</v>
      </c>
      <c r="AR5" s="33" t="s">
        <v>59</v>
      </c>
      <c r="AS5" s="33"/>
      <c r="AT5" s="33"/>
    </row>
    <row r="6" spans="1:46" ht="57.75">
      <c r="A6" s="10">
        <v>202108</v>
      </c>
      <c r="B6" s="33" t="s">
        <v>128</v>
      </c>
      <c r="C6" s="32"/>
      <c r="D6" s="33" t="s">
        <v>129</v>
      </c>
      <c r="E6" s="32">
        <v>339151</v>
      </c>
      <c r="F6" s="32">
        <v>729525</v>
      </c>
      <c r="G6" s="34">
        <v>0.2511441177</v>
      </c>
      <c r="H6" s="35">
        <v>44307</v>
      </c>
      <c r="I6" s="32" t="s">
        <v>50</v>
      </c>
      <c r="J6" s="33" t="s">
        <v>51</v>
      </c>
      <c r="K6" s="47"/>
      <c r="L6" s="33" t="s">
        <v>130</v>
      </c>
      <c r="M6" s="36">
        <v>44307</v>
      </c>
      <c r="N6" s="33" t="s">
        <v>53</v>
      </c>
      <c r="O6" s="35">
        <v>45012</v>
      </c>
      <c r="P6" s="32">
        <v>9</v>
      </c>
      <c r="Q6" s="32">
        <f>Table1[[#This Row],[Site capacity]]-Table1[[#This Row],[Total completions]]</f>
        <v>9</v>
      </c>
      <c r="R6" s="32">
        <v>0</v>
      </c>
      <c r="S6" s="32">
        <v>0</v>
      </c>
      <c r="T6" s="32">
        <v>9</v>
      </c>
      <c r="U6" s="32">
        <v>0</v>
      </c>
      <c r="V6" s="32">
        <v>0</v>
      </c>
      <c r="W6" s="32">
        <v>0</v>
      </c>
      <c r="X6" s="32">
        <v>0</v>
      </c>
      <c r="Y6" s="32">
        <v>0</v>
      </c>
      <c r="Z6" s="32">
        <v>0</v>
      </c>
      <c r="AA6" s="32">
        <v>0</v>
      </c>
      <c r="AB6" s="32">
        <v>0</v>
      </c>
      <c r="AC6" s="32">
        <v>0</v>
      </c>
      <c r="AD6" s="32">
        <v>0</v>
      </c>
      <c r="AE6" s="32">
        <f>SUM(Table1[[#This Row],[Programming Y1 (25-26)]:[Later years]])</f>
        <v>9</v>
      </c>
      <c r="AF6" s="32" t="s">
        <v>54</v>
      </c>
      <c r="AG6" s="33" t="s">
        <v>55</v>
      </c>
      <c r="AH6" s="32">
        <v>9</v>
      </c>
      <c r="AI6" s="32">
        <v>0</v>
      </c>
      <c r="AJ6" s="32">
        <v>4</v>
      </c>
      <c r="AK6" s="32">
        <v>5</v>
      </c>
      <c r="AL6" s="33" t="s">
        <v>56</v>
      </c>
      <c r="AM6" s="33"/>
      <c r="AN6" s="33" t="s">
        <v>131</v>
      </c>
      <c r="AO6" s="33" t="s">
        <v>131</v>
      </c>
      <c r="AP6" s="33" t="s">
        <v>123</v>
      </c>
      <c r="AQ6" s="33" t="s">
        <v>59</v>
      </c>
      <c r="AR6" s="33" t="s">
        <v>59</v>
      </c>
      <c r="AS6" s="33"/>
      <c r="AT6" s="33"/>
    </row>
    <row r="7" spans="1:46" ht="57.75">
      <c r="A7" s="10">
        <v>202414</v>
      </c>
      <c r="B7" s="33" t="s">
        <v>132</v>
      </c>
      <c r="C7" s="32"/>
      <c r="D7" s="33" t="s">
        <v>133</v>
      </c>
      <c r="E7" s="32">
        <v>346265</v>
      </c>
      <c r="F7" s="32">
        <v>730684</v>
      </c>
      <c r="G7" s="34">
        <v>6.2191000000000003E-2</v>
      </c>
      <c r="H7" s="35">
        <v>45478</v>
      </c>
      <c r="I7" s="32" t="s">
        <v>50</v>
      </c>
      <c r="J7" s="33" t="s">
        <v>51</v>
      </c>
      <c r="K7" s="47"/>
      <c r="L7" s="33" t="s">
        <v>134</v>
      </c>
      <c r="M7" s="36">
        <v>45716</v>
      </c>
      <c r="N7" s="33" t="s">
        <v>81</v>
      </c>
      <c r="O7" s="35"/>
      <c r="P7" s="32">
        <v>7</v>
      </c>
      <c r="Q7" s="32">
        <f>Table1[[#This Row],[Site capacity]]-Table1[[#This Row],[Total completions]]</f>
        <v>7</v>
      </c>
      <c r="R7" s="32">
        <v>0</v>
      </c>
      <c r="S7" s="32">
        <v>0</v>
      </c>
      <c r="T7" s="32">
        <v>7</v>
      </c>
      <c r="U7" s="32">
        <v>0</v>
      </c>
      <c r="V7" s="32">
        <v>0</v>
      </c>
      <c r="W7" s="32">
        <v>0</v>
      </c>
      <c r="X7" s="32">
        <v>0</v>
      </c>
      <c r="Y7" s="32">
        <v>0</v>
      </c>
      <c r="Z7" s="32">
        <v>0</v>
      </c>
      <c r="AA7" s="32">
        <v>0</v>
      </c>
      <c r="AB7" s="32">
        <v>0</v>
      </c>
      <c r="AC7" s="32">
        <v>0</v>
      </c>
      <c r="AD7" s="32">
        <v>0</v>
      </c>
      <c r="AE7" s="32">
        <f>SUM(Table1[[#This Row],[Programming Y1 (25-26)]:[Later years]])</f>
        <v>7</v>
      </c>
      <c r="AF7" s="32" t="s">
        <v>54</v>
      </c>
      <c r="AG7" s="33" t="s">
        <v>118</v>
      </c>
      <c r="AH7" s="32">
        <v>0</v>
      </c>
      <c r="AI7" s="32">
        <v>7</v>
      </c>
      <c r="AJ7" s="32">
        <v>7</v>
      </c>
      <c r="AK7" s="32">
        <v>0</v>
      </c>
      <c r="AL7" s="33" t="s">
        <v>56</v>
      </c>
      <c r="AM7" s="33"/>
      <c r="AN7" s="33" t="s">
        <v>122</v>
      </c>
      <c r="AO7" s="33" t="s">
        <v>122</v>
      </c>
      <c r="AP7" s="33" t="s">
        <v>123</v>
      </c>
      <c r="AQ7" s="33" t="s">
        <v>59</v>
      </c>
      <c r="AR7" s="33" t="s">
        <v>59</v>
      </c>
      <c r="AS7" s="33"/>
      <c r="AT7" s="33"/>
    </row>
    <row r="8" spans="1:46" ht="43.5">
      <c r="A8" s="10" t="s">
        <v>135</v>
      </c>
      <c r="B8" s="33" t="s">
        <v>136</v>
      </c>
      <c r="C8" s="32"/>
      <c r="D8" s="33" t="s">
        <v>137</v>
      </c>
      <c r="E8" s="32">
        <v>347412</v>
      </c>
      <c r="F8" s="32">
        <v>731144</v>
      </c>
      <c r="G8" s="34">
        <v>1.00673085504</v>
      </c>
      <c r="H8" s="35">
        <v>41625</v>
      </c>
      <c r="I8" s="32" t="s">
        <v>50</v>
      </c>
      <c r="J8" s="33" t="s">
        <v>51</v>
      </c>
      <c r="K8" s="47"/>
      <c r="L8" s="33" t="s">
        <v>138</v>
      </c>
      <c r="M8" s="36">
        <v>44666</v>
      </c>
      <c r="N8" s="33" t="s">
        <v>53</v>
      </c>
      <c r="O8" s="35">
        <v>42900</v>
      </c>
      <c r="P8" s="32">
        <v>26</v>
      </c>
      <c r="Q8" s="32">
        <f>Table1[[#This Row],[Site capacity]]-Table1[[#This Row],[Total completions]]</f>
        <v>19</v>
      </c>
      <c r="R8" s="32">
        <v>7</v>
      </c>
      <c r="S8" s="32">
        <v>7</v>
      </c>
      <c r="T8" s="32">
        <v>19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>
        <v>0</v>
      </c>
      <c r="AB8" s="32">
        <v>0</v>
      </c>
      <c r="AC8" s="32">
        <v>0</v>
      </c>
      <c r="AD8" s="32">
        <v>0</v>
      </c>
      <c r="AE8" s="32">
        <f>SUM(Table1[[#This Row],[Programming Y1 (25-26)]:[Later years]])</f>
        <v>19</v>
      </c>
      <c r="AF8" s="32" t="s">
        <v>54</v>
      </c>
      <c r="AG8" s="33" t="s">
        <v>55</v>
      </c>
      <c r="AH8" s="32">
        <f>Table1[[#This Row],[Site capacity]]-Table1[[#This Row],[Total completions]]</f>
        <v>19</v>
      </c>
      <c r="AI8" s="32">
        <v>0</v>
      </c>
      <c r="AJ8" s="32">
        <v>23</v>
      </c>
      <c r="AK8" s="32">
        <v>3</v>
      </c>
      <c r="AL8" s="33" t="s">
        <v>56</v>
      </c>
      <c r="AM8" s="33"/>
      <c r="AN8" s="33" t="s">
        <v>139</v>
      </c>
      <c r="AO8" s="33" t="s">
        <v>139</v>
      </c>
      <c r="AP8" s="33" t="s">
        <v>123</v>
      </c>
      <c r="AQ8" s="33" t="s">
        <v>59</v>
      </c>
      <c r="AR8" s="33" t="s">
        <v>59</v>
      </c>
      <c r="AS8" s="33"/>
      <c r="AT8" s="33" t="s">
        <v>140</v>
      </c>
    </row>
    <row r="9" spans="1:46" ht="29.25">
      <c r="A9" s="10" t="s">
        <v>141</v>
      </c>
      <c r="B9" s="33" t="s">
        <v>142</v>
      </c>
      <c r="C9" s="32"/>
      <c r="D9" s="33" t="s">
        <v>143</v>
      </c>
      <c r="E9" s="32">
        <v>339577</v>
      </c>
      <c r="F9" s="32">
        <v>729422</v>
      </c>
      <c r="G9" s="34">
        <v>1.6776442915000001</v>
      </c>
      <c r="H9" s="35">
        <v>39238</v>
      </c>
      <c r="I9" s="32" t="s">
        <v>50</v>
      </c>
      <c r="J9" s="33" t="s">
        <v>51</v>
      </c>
      <c r="K9" s="47"/>
      <c r="L9" s="33" t="s">
        <v>144</v>
      </c>
      <c r="M9" s="36">
        <v>39238</v>
      </c>
      <c r="N9" s="33" t="s">
        <v>53</v>
      </c>
      <c r="O9" s="35">
        <v>41029</v>
      </c>
      <c r="P9" s="32">
        <v>143</v>
      </c>
      <c r="Q9" s="32">
        <f>Table1[[#This Row],[Site capacity]]-Table1[[#This Row],[Total completions]]</f>
        <v>56</v>
      </c>
      <c r="R9" s="32">
        <v>2</v>
      </c>
      <c r="S9" s="32">
        <v>87</v>
      </c>
      <c r="T9" s="32">
        <v>0</v>
      </c>
      <c r="U9" s="32">
        <v>28</v>
      </c>
      <c r="V9" s="32">
        <v>28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f>SUM(Table1[[#This Row],[Programming Y1 (25-26)]:[Later years]])</f>
        <v>56</v>
      </c>
      <c r="AF9" s="32" t="s">
        <v>54</v>
      </c>
      <c r="AG9" s="33" t="s">
        <v>55</v>
      </c>
      <c r="AH9" s="32">
        <f>Table1[[#This Row],[Site capacity]]-Table1[[#This Row],[Total completions]]</f>
        <v>56</v>
      </c>
      <c r="AI9" s="32">
        <v>0</v>
      </c>
      <c r="AJ9" s="32">
        <v>135</v>
      </c>
      <c r="AK9" s="32">
        <v>8</v>
      </c>
      <c r="AL9" s="33" t="s">
        <v>56</v>
      </c>
      <c r="AM9" s="33"/>
      <c r="AN9" s="33" t="s">
        <v>145</v>
      </c>
      <c r="AO9" s="33" t="s">
        <v>145</v>
      </c>
      <c r="AP9" s="33" t="s">
        <v>123</v>
      </c>
      <c r="AQ9" s="33" t="s">
        <v>59</v>
      </c>
      <c r="AR9" s="33" t="s">
        <v>59</v>
      </c>
      <c r="AS9" s="33"/>
      <c r="AT9" s="33" t="s">
        <v>146</v>
      </c>
    </row>
    <row r="10" spans="1:46" ht="29.25">
      <c r="A10" s="10" t="s">
        <v>147</v>
      </c>
      <c r="B10" s="33" t="s">
        <v>148</v>
      </c>
      <c r="C10" s="32" t="s">
        <v>149</v>
      </c>
      <c r="D10" s="33" t="s">
        <v>150</v>
      </c>
      <c r="E10" s="32">
        <v>338919</v>
      </c>
      <c r="F10" s="32">
        <v>733132</v>
      </c>
      <c r="G10" s="34">
        <v>1.277837095</v>
      </c>
      <c r="H10" s="35">
        <v>39904</v>
      </c>
      <c r="I10" s="32" t="s">
        <v>78</v>
      </c>
      <c r="J10" s="33" t="s">
        <v>51</v>
      </c>
      <c r="K10" s="47"/>
      <c r="L10" s="33" t="s">
        <v>151</v>
      </c>
      <c r="M10" s="36">
        <v>44153</v>
      </c>
      <c r="N10" s="33" t="s">
        <v>53</v>
      </c>
      <c r="O10" s="35">
        <v>45161</v>
      </c>
      <c r="P10" s="32">
        <v>23</v>
      </c>
      <c r="Q10" s="32">
        <f>Table1[[#This Row],[Site capacity]]-Table1[[#This Row],[Total completions]]</f>
        <v>23</v>
      </c>
      <c r="R10" s="32">
        <v>0</v>
      </c>
      <c r="S10" s="32">
        <v>0</v>
      </c>
      <c r="T10" s="32">
        <v>23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f>SUM(Table1[[#This Row],[Programming Y1 (25-26)]:[Later years]])</f>
        <v>23</v>
      </c>
      <c r="AF10" s="32" t="s">
        <v>54</v>
      </c>
      <c r="AG10" s="33" t="s">
        <v>55</v>
      </c>
      <c r="AH10" s="32">
        <f>Table1[[#This Row],[Site capacity]]-Table1[[#This Row],[Total completions]]</f>
        <v>23</v>
      </c>
      <c r="AI10" s="32">
        <v>0</v>
      </c>
      <c r="AJ10" s="32">
        <v>0</v>
      </c>
      <c r="AK10" s="32">
        <v>23</v>
      </c>
      <c r="AL10" s="33" t="s">
        <v>56</v>
      </c>
      <c r="AM10" s="33"/>
      <c r="AN10" s="33" t="s">
        <v>145</v>
      </c>
      <c r="AO10" s="33" t="s">
        <v>145</v>
      </c>
      <c r="AP10" s="33" t="s">
        <v>123</v>
      </c>
      <c r="AQ10" s="33" t="s">
        <v>59</v>
      </c>
      <c r="AR10" s="33" t="s">
        <v>59</v>
      </c>
      <c r="AS10" s="33"/>
      <c r="AT10" s="33" t="s">
        <v>152</v>
      </c>
    </row>
    <row r="11" spans="1:46">
      <c r="A11" s="10" t="s">
        <v>153</v>
      </c>
      <c r="B11" s="33" t="s">
        <v>154</v>
      </c>
      <c r="C11" s="32" t="s">
        <v>155</v>
      </c>
      <c r="D11" s="33" t="s">
        <v>156</v>
      </c>
      <c r="E11" s="32">
        <v>338363</v>
      </c>
      <c r="F11" s="32">
        <v>733094</v>
      </c>
      <c r="G11" s="34">
        <v>4.0248834852900002</v>
      </c>
      <c r="H11" s="35">
        <v>39904</v>
      </c>
      <c r="I11" s="32" t="s">
        <v>78</v>
      </c>
      <c r="J11" s="33" t="s">
        <v>105</v>
      </c>
      <c r="K11" s="47"/>
      <c r="L11" s="33"/>
      <c r="M11" s="37"/>
      <c r="N11" s="33" t="s">
        <v>81</v>
      </c>
      <c r="O11" s="35"/>
      <c r="P11" s="32">
        <v>70</v>
      </c>
      <c r="Q11" s="32">
        <f>Table1[[#This Row],[Site capacity]]-Table1[[#This Row],[Total completions]]</f>
        <v>70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20</v>
      </c>
      <c r="X11" s="32">
        <v>20</v>
      </c>
      <c r="Y11" s="32">
        <v>30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f>SUM(Table1[[#This Row],[Programming Y1 (25-26)]:[Later years]])</f>
        <v>70</v>
      </c>
      <c r="AF11" s="32" t="s">
        <v>63</v>
      </c>
      <c r="AG11" s="33" t="s">
        <v>55</v>
      </c>
      <c r="AH11" s="32">
        <f>Table1[[#This Row],[Site capacity]]-Table1[[#This Row],[Total completions]]</f>
        <v>70</v>
      </c>
      <c r="AI11" s="32">
        <v>0</v>
      </c>
      <c r="AJ11" s="32"/>
      <c r="AK11" s="32"/>
      <c r="AL11" s="33" t="s">
        <v>119</v>
      </c>
      <c r="AM11" s="33"/>
      <c r="AN11" s="33" t="s">
        <v>121</v>
      </c>
      <c r="AO11" s="33" t="s">
        <v>121</v>
      </c>
      <c r="AP11" s="33" t="s">
        <v>123</v>
      </c>
      <c r="AQ11" s="33" t="s">
        <v>124</v>
      </c>
      <c r="AR11" s="33" t="s">
        <v>59</v>
      </c>
      <c r="AS11" s="33"/>
      <c r="AT11" s="33"/>
    </row>
    <row r="12" spans="1:46">
      <c r="A12" s="10" t="s">
        <v>157</v>
      </c>
      <c r="B12" s="33" t="s">
        <v>158</v>
      </c>
      <c r="C12" s="32" t="s">
        <v>159</v>
      </c>
      <c r="D12" s="33" t="s">
        <v>160</v>
      </c>
      <c r="E12" s="32">
        <v>343913</v>
      </c>
      <c r="F12" s="32">
        <v>733373</v>
      </c>
      <c r="G12" s="34">
        <v>1.33690337082</v>
      </c>
      <c r="H12" s="35">
        <v>40269</v>
      </c>
      <c r="I12" s="32" t="s">
        <v>78</v>
      </c>
      <c r="J12" s="33" t="s">
        <v>105</v>
      </c>
      <c r="K12" s="47"/>
      <c r="L12" s="33"/>
      <c r="M12" s="37"/>
      <c r="N12" s="33" t="s">
        <v>81</v>
      </c>
      <c r="O12" s="35"/>
      <c r="P12" s="32">
        <v>30</v>
      </c>
      <c r="Q12" s="32">
        <f>Table1[[#This Row],[Site capacity]]-Table1[[#This Row],[Total completions]]</f>
        <v>30</v>
      </c>
      <c r="R12" s="32">
        <v>0</v>
      </c>
      <c r="S12" s="32">
        <v>0</v>
      </c>
      <c r="T12" s="32">
        <v>0</v>
      </c>
      <c r="U12" s="32">
        <v>15</v>
      </c>
      <c r="V12" s="32">
        <v>15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f>SUM(Table1[[#This Row],[Programming Y1 (25-26)]:[Later years]])</f>
        <v>30</v>
      </c>
      <c r="AF12" s="32" t="s">
        <v>54</v>
      </c>
      <c r="AG12" s="33" t="s">
        <v>55</v>
      </c>
      <c r="AH12" s="32">
        <f>Table1[[#This Row],[Site capacity]]-Table1[[#This Row],[Total completions]]</f>
        <v>30</v>
      </c>
      <c r="AI12" s="32">
        <v>0</v>
      </c>
      <c r="AJ12" s="32"/>
      <c r="AK12" s="32"/>
      <c r="AL12" s="33" t="s">
        <v>119</v>
      </c>
      <c r="AM12" s="33"/>
      <c r="AN12" s="33" t="s">
        <v>121</v>
      </c>
      <c r="AO12" s="33" t="s">
        <v>121</v>
      </c>
      <c r="AP12" s="33" t="s">
        <v>123</v>
      </c>
      <c r="AQ12" s="33" t="s">
        <v>59</v>
      </c>
      <c r="AR12" s="33" t="s">
        <v>59</v>
      </c>
      <c r="AS12" s="33"/>
      <c r="AT12" s="33"/>
    </row>
    <row r="13" spans="1:46" ht="29.25">
      <c r="A13" s="10" t="s">
        <v>161</v>
      </c>
      <c r="B13" s="33" t="s">
        <v>162</v>
      </c>
      <c r="C13" s="32" t="s">
        <v>163</v>
      </c>
      <c r="D13" s="33" t="s">
        <v>164</v>
      </c>
      <c r="E13" s="32">
        <v>343320</v>
      </c>
      <c r="F13" s="32">
        <v>733503</v>
      </c>
      <c r="G13" s="34">
        <v>3.75875915574</v>
      </c>
      <c r="H13" s="35">
        <v>40269</v>
      </c>
      <c r="I13" s="32" t="s">
        <v>78</v>
      </c>
      <c r="J13" s="33" t="s">
        <v>51</v>
      </c>
      <c r="K13" s="47"/>
      <c r="L13" s="33" t="s">
        <v>165</v>
      </c>
      <c r="M13" s="36">
        <v>44911</v>
      </c>
      <c r="N13" s="33" t="s">
        <v>81</v>
      </c>
      <c r="O13" s="35"/>
      <c r="P13" s="32">
        <v>53</v>
      </c>
      <c r="Q13" s="32">
        <f>Table1[[#This Row],[Site capacity]]-Table1[[#This Row],[Total completions]]</f>
        <v>53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22</v>
      </c>
      <c r="Z13" s="32">
        <v>31</v>
      </c>
      <c r="AA13" s="32">
        <v>0</v>
      </c>
      <c r="AB13" s="32">
        <v>0</v>
      </c>
      <c r="AC13" s="32">
        <v>0</v>
      </c>
      <c r="AD13" s="32">
        <v>0</v>
      </c>
      <c r="AE13" s="32">
        <f>SUM(Table1[[#This Row],[Programming Y1 (25-26)]:[Later years]])</f>
        <v>53</v>
      </c>
      <c r="AF13" s="32" t="s">
        <v>88</v>
      </c>
      <c r="AG13" s="33" t="s">
        <v>55</v>
      </c>
      <c r="AH13" s="32">
        <f>Table1[[#This Row],[Site capacity]]-Table1[[#This Row],[Total completions]]</f>
        <v>53</v>
      </c>
      <c r="AI13" s="32">
        <v>0</v>
      </c>
      <c r="AJ13" s="32"/>
      <c r="AK13" s="32"/>
      <c r="AL13" s="33" t="s">
        <v>56</v>
      </c>
      <c r="AM13" s="33"/>
      <c r="AN13" s="33" t="s">
        <v>121</v>
      </c>
      <c r="AO13" s="33" t="s">
        <v>166</v>
      </c>
      <c r="AP13" s="33" t="s">
        <v>123</v>
      </c>
      <c r="AQ13" s="33" t="s">
        <v>124</v>
      </c>
      <c r="AR13" s="33" t="s">
        <v>59</v>
      </c>
      <c r="AS13" s="33"/>
      <c r="AT13" s="33"/>
    </row>
    <row r="14" spans="1:46" ht="57.75">
      <c r="A14" s="10" t="s">
        <v>167</v>
      </c>
      <c r="B14" s="33" t="s">
        <v>168</v>
      </c>
      <c r="C14" s="32" t="s">
        <v>163</v>
      </c>
      <c r="D14" s="33" t="s">
        <v>169</v>
      </c>
      <c r="E14" s="32">
        <v>343303</v>
      </c>
      <c r="F14" s="32">
        <v>733461</v>
      </c>
      <c r="G14" s="34">
        <v>1.3436297748899999</v>
      </c>
      <c r="H14" s="35">
        <v>44911</v>
      </c>
      <c r="I14" s="32" t="s">
        <v>78</v>
      </c>
      <c r="J14" s="33" t="s">
        <v>51</v>
      </c>
      <c r="K14" s="47"/>
      <c r="L14" s="33" t="s">
        <v>170</v>
      </c>
      <c r="M14" s="36">
        <v>44911</v>
      </c>
      <c r="N14" s="33" t="s">
        <v>81</v>
      </c>
      <c r="O14" s="35"/>
      <c r="P14" s="32">
        <v>17</v>
      </c>
      <c r="Q14" s="32">
        <f>Table1[[#This Row],[Site capacity]]-Table1[[#This Row],[Total completions]]</f>
        <v>17</v>
      </c>
      <c r="R14" s="32">
        <v>0</v>
      </c>
      <c r="S14" s="32">
        <v>0</v>
      </c>
      <c r="T14" s="32">
        <v>17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f>SUM(Table1[[#This Row],[Programming Y1 (25-26)]:[Later years]])</f>
        <v>17</v>
      </c>
      <c r="AF14" s="32" t="s">
        <v>54</v>
      </c>
      <c r="AG14" s="33" t="s">
        <v>55</v>
      </c>
      <c r="AH14" s="32">
        <f>Table1[[#This Row],[Site capacity]]-Table1[[#This Row],[Total completions]]</f>
        <v>17</v>
      </c>
      <c r="AI14" s="32">
        <v>0</v>
      </c>
      <c r="AJ14" s="32">
        <v>0</v>
      </c>
      <c r="AK14" s="32">
        <v>17</v>
      </c>
      <c r="AL14" s="33" t="s">
        <v>56</v>
      </c>
      <c r="AM14" s="33"/>
      <c r="AN14" s="33" t="s">
        <v>166</v>
      </c>
      <c r="AO14" s="33" t="s">
        <v>166</v>
      </c>
      <c r="AP14" s="33" t="s">
        <v>123</v>
      </c>
      <c r="AQ14" s="33" t="s">
        <v>124</v>
      </c>
      <c r="AR14" s="33" t="s">
        <v>59</v>
      </c>
      <c r="AS14" s="33"/>
      <c r="AT14" s="33"/>
    </row>
    <row r="15" spans="1:46" ht="72.75">
      <c r="A15" s="10" t="s">
        <v>171</v>
      </c>
      <c r="B15" s="33" t="s">
        <v>172</v>
      </c>
      <c r="C15" s="32" t="s">
        <v>163</v>
      </c>
      <c r="D15" s="33" t="s">
        <v>173</v>
      </c>
      <c r="E15" s="32">
        <v>343248</v>
      </c>
      <c r="F15" s="32">
        <v>733578</v>
      </c>
      <c r="G15" s="34">
        <v>0</v>
      </c>
      <c r="H15" s="35">
        <v>45673</v>
      </c>
      <c r="I15" s="32" t="s">
        <v>78</v>
      </c>
      <c r="J15" s="33" t="s">
        <v>51</v>
      </c>
      <c r="K15" s="47"/>
      <c r="L15" s="33" t="s">
        <v>174</v>
      </c>
      <c r="M15" s="36">
        <v>45673</v>
      </c>
      <c r="N15" s="33" t="s">
        <v>81</v>
      </c>
      <c r="O15" s="35"/>
      <c r="P15" s="32">
        <v>17</v>
      </c>
      <c r="Q15" s="32">
        <f>Table1[[#This Row],[Site capacity]]-Table1[[#This Row],[Total completions]]</f>
        <v>17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17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f>SUM(Table1[[#This Row],[Programming Y1 (25-26)]:[Later years]])</f>
        <v>17</v>
      </c>
      <c r="AF15" s="32" t="s">
        <v>63</v>
      </c>
      <c r="AG15" s="33" t="s">
        <v>55</v>
      </c>
      <c r="AH15" s="32">
        <f>Table1[[#This Row],[Site capacity]]-Table1[[#This Row],[Total completions]]</f>
        <v>17</v>
      </c>
      <c r="AI15" s="32">
        <v>0</v>
      </c>
      <c r="AJ15" s="32">
        <v>0</v>
      </c>
      <c r="AK15" s="32">
        <v>17</v>
      </c>
      <c r="AL15" s="33" t="s">
        <v>56</v>
      </c>
      <c r="AM15" s="33"/>
      <c r="AN15" s="33" t="s">
        <v>166</v>
      </c>
      <c r="AO15" s="33" t="s">
        <v>166</v>
      </c>
      <c r="AP15" s="33" t="s">
        <v>123</v>
      </c>
      <c r="AQ15" s="33" t="s">
        <v>124</v>
      </c>
      <c r="AR15" s="33" t="s">
        <v>59</v>
      </c>
      <c r="AS15" s="33"/>
      <c r="AT15" s="33"/>
    </row>
    <row r="16" spans="1:46" ht="57.75">
      <c r="A16" s="10" t="s">
        <v>175</v>
      </c>
      <c r="B16" s="33" t="s">
        <v>176</v>
      </c>
      <c r="C16" s="32" t="s">
        <v>177</v>
      </c>
      <c r="D16" s="33" t="s">
        <v>178</v>
      </c>
      <c r="E16" s="32">
        <v>343204</v>
      </c>
      <c r="F16" s="32">
        <v>733328</v>
      </c>
      <c r="G16" s="34">
        <v>1.2007074263599999</v>
      </c>
      <c r="H16" s="35">
        <v>45182</v>
      </c>
      <c r="I16" s="32" t="s">
        <v>78</v>
      </c>
      <c r="J16" s="33" t="s">
        <v>51</v>
      </c>
      <c r="K16" s="47"/>
      <c r="L16" s="33" t="s">
        <v>179</v>
      </c>
      <c r="M16" s="36">
        <v>45182</v>
      </c>
      <c r="N16" s="33" t="s">
        <v>53</v>
      </c>
      <c r="O16" s="35">
        <v>45523</v>
      </c>
      <c r="P16" s="32">
        <v>18</v>
      </c>
      <c r="Q16" s="32">
        <f>Table1[[#This Row],[Site capacity]]-Table1[[#This Row],[Total completions]]</f>
        <v>18</v>
      </c>
      <c r="R16" s="32">
        <v>0</v>
      </c>
      <c r="S16" s="32">
        <v>0</v>
      </c>
      <c r="T16" s="32">
        <v>0</v>
      </c>
      <c r="U16" s="32">
        <v>18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f>SUM(Table1[[#This Row],[Programming Y1 (25-26)]:[Later years]])</f>
        <v>18</v>
      </c>
      <c r="AF16" s="32" t="s">
        <v>54</v>
      </c>
      <c r="AG16" s="33" t="s">
        <v>118</v>
      </c>
      <c r="AH16" s="32">
        <v>0</v>
      </c>
      <c r="AI16" s="32">
        <v>18</v>
      </c>
      <c r="AJ16" s="32">
        <v>8</v>
      </c>
      <c r="AK16" s="32">
        <v>10</v>
      </c>
      <c r="AL16" s="33" t="s">
        <v>56</v>
      </c>
      <c r="AM16" s="33"/>
      <c r="AN16" s="33" t="s">
        <v>180</v>
      </c>
      <c r="AO16" s="33" t="s">
        <v>180</v>
      </c>
      <c r="AP16" s="33" t="s">
        <v>123</v>
      </c>
      <c r="AQ16" s="33" t="s">
        <v>124</v>
      </c>
      <c r="AR16" s="33" t="s">
        <v>59</v>
      </c>
      <c r="AS16" s="33"/>
      <c r="AT16" s="33" t="s">
        <v>181</v>
      </c>
    </row>
    <row r="17" spans="1:46" ht="57.75">
      <c r="A17" s="10" t="s">
        <v>182</v>
      </c>
      <c r="B17" s="33" t="s">
        <v>183</v>
      </c>
      <c r="C17" s="32" t="s">
        <v>177</v>
      </c>
      <c r="D17" s="33" t="s">
        <v>184</v>
      </c>
      <c r="E17" s="32">
        <v>343234</v>
      </c>
      <c r="F17" s="32">
        <v>733380</v>
      </c>
      <c r="G17" s="34">
        <v>1.15468386804</v>
      </c>
      <c r="H17" s="35">
        <v>45182</v>
      </c>
      <c r="I17" s="32" t="s">
        <v>78</v>
      </c>
      <c r="J17" s="33" t="s">
        <v>51</v>
      </c>
      <c r="K17" s="47"/>
      <c r="L17" s="33" t="s">
        <v>185</v>
      </c>
      <c r="M17" s="36">
        <v>45182</v>
      </c>
      <c r="N17" s="33" t="s">
        <v>81</v>
      </c>
      <c r="O17" s="35"/>
      <c r="P17" s="32">
        <v>30</v>
      </c>
      <c r="Q17" s="32">
        <f>Table1[[#This Row],[Site capacity]]-Table1[[#This Row],[Total completions]]</f>
        <v>30</v>
      </c>
      <c r="R17" s="32">
        <v>0</v>
      </c>
      <c r="S17" s="32">
        <v>0</v>
      </c>
      <c r="T17" s="32">
        <v>0</v>
      </c>
      <c r="U17" s="32">
        <v>0</v>
      </c>
      <c r="V17" s="32">
        <v>15</v>
      </c>
      <c r="W17" s="32">
        <v>15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f>SUM(Table1[[#This Row],[Programming Y1 (25-26)]:[Later years]])</f>
        <v>30</v>
      </c>
      <c r="AF17" s="32" t="s">
        <v>63</v>
      </c>
      <c r="AG17" s="33" t="s">
        <v>55</v>
      </c>
      <c r="AH17" s="32">
        <v>30</v>
      </c>
      <c r="AI17" s="32">
        <v>0</v>
      </c>
      <c r="AJ17" s="32">
        <v>0</v>
      </c>
      <c r="AK17" s="32">
        <v>30</v>
      </c>
      <c r="AL17" s="33" t="s">
        <v>56</v>
      </c>
      <c r="AM17" s="33"/>
      <c r="AN17" s="33" t="s">
        <v>186</v>
      </c>
      <c r="AO17" s="33" t="s">
        <v>186</v>
      </c>
      <c r="AP17" s="33" t="s">
        <v>123</v>
      </c>
      <c r="AQ17" s="33" t="s">
        <v>124</v>
      </c>
      <c r="AR17" s="33" t="s">
        <v>59</v>
      </c>
      <c r="AS17" s="33"/>
      <c r="AT17" s="33"/>
    </row>
    <row r="18" spans="1:46" ht="43.5">
      <c r="A18" s="10" t="s">
        <v>187</v>
      </c>
      <c r="B18" s="33" t="s">
        <v>188</v>
      </c>
      <c r="C18" s="32" t="s">
        <v>189</v>
      </c>
      <c r="D18" s="33" t="s">
        <v>190</v>
      </c>
      <c r="E18" s="32">
        <v>343056</v>
      </c>
      <c r="F18" s="32">
        <v>733375</v>
      </c>
      <c r="G18" s="34">
        <v>1.82737336595</v>
      </c>
      <c r="H18" s="35">
        <v>40269</v>
      </c>
      <c r="I18" s="32" t="s">
        <v>78</v>
      </c>
      <c r="J18" s="33" t="s">
        <v>105</v>
      </c>
      <c r="K18" s="47" t="s">
        <v>191</v>
      </c>
      <c r="L18" s="33" t="s">
        <v>192</v>
      </c>
      <c r="M18" s="37"/>
      <c r="N18" s="33" t="s">
        <v>53</v>
      </c>
      <c r="O18" s="35">
        <v>45523</v>
      </c>
      <c r="P18" s="32">
        <v>30</v>
      </c>
      <c r="Q18" s="32">
        <f>Table1[[#This Row],[Site capacity]]-Table1[[#This Row],[Total completions]]</f>
        <v>30</v>
      </c>
      <c r="R18" s="32">
        <v>0</v>
      </c>
      <c r="S18" s="32">
        <v>0</v>
      </c>
      <c r="T18" s="32">
        <v>0</v>
      </c>
      <c r="U18" s="32">
        <v>0</v>
      </c>
      <c r="V18" s="32">
        <v>30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f>SUM(Table1[[#This Row],[Programming Y1 (25-26)]:[Later years]])</f>
        <v>30</v>
      </c>
      <c r="AF18" s="32" t="s">
        <v>54</v>
      </c>
      <c r="AG18" s="33" t="s">
        <v>193</v>
      </c>
      <c r="AH18" s="32">
        <v>18</v>
      </c>
      <c r="AI18" s="32">
        <v>12</v>
      </c>
      <c r="AJ18" s="32">
        <v>12</v>
      </c>
      <c r="AK18" s="32">
        <v>18</v>
      </c>
      <c r="AL18" s="33" t="s">
        <v>56</v>
      </c>
      <c r="AM18" s="33"/>
      <c r="AN18" s="33" t="s">
        <v>121</v>
      </c>
      <c r="AO18" s="33" t="s">
        <v>121</v>
      </c>
      <c r="AP18" s="33" t="s">
        <v>123</v>
      </c>
      <c r="AQ18" s="33" t="s">
        <v>124</v>
      </c>
      <c r="AR18" s="33" t="s">
        <v>59</v>
      </c>
      <c r="AS18" s="33"/>
      <c r="AT18" s="33"/>
    </row>
    <row r="19" spans="1:46" ht="72.75">
      <c r="A19" s="10" t="s">
        <v>194</v>
      </c>
      <c r="B19" s="33" t="s">
        <v>195</v>
      </c>
      <c r="C19" s="32"/>
      <c r="D19" s="33" t="s">
        <v>196</v>
      </c>
      <c r="E19" s="32">
        <v>340858</v>
      </c>
      <c r="F19" s="32">
        <v>731298</v>
      </c>
      <c r="G19" s="34">
        <v>7.5769505000299997E-2</v>
      </c>
      <c r="H19" s="35">
        <v>40533</v>
      </c>
      <c r="I19" s="32" t="s">
        <v>50</v>
      </c>
      <c r="J19" s="33" t="s">
        <v>51</v>
      </c>
      <c r="K19" s="47"/>
      <c r="L19" s="33" t="s">
        <v>197</v>
      </c>
      <c r="M19" s="36">
        <v>45106</v>
      </c>
      <c r="N19" s="33" t="s">
        <v>81</v>
      </c>
      <c r="O19" s="35"/>
      <c r="P19" s="32">
        <v>8</v>
      </c>
      <c r="Q19" s="32">
        <f>Table1[[#This Row],[Site capacity]]-Table1[[#This Row],[Total completions]]</f>
        <v>8</v>
      </c>
      <c r="R19" s="32">
        <v>0</v>
      </c>
      <c r="S19" s="32">
        <v>0</v>
      </c>
      <c r="T19" s="32">
        <v>0</v>
      </c>
      <c r="U19" s="32">
        <v>8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f>SUM(Table1[[#This Row],[Programming Y1 (25-26)]:[Later years]])</f>
        <v>8</v>
      </c>
      <c r="AF19" s="32" t="s">
        <v>54</v>
      </c>
      <c r="AG19" s="33" t="s">
        <v>55</v>
      </c>
      <c r="AH19" s="32">
        <v>8</v>
      </c>
      <c r="AI19" s="32">
        <v>0</v>
      </c>
      <c r="AJ19" s="32">
        <v>8</v>
      </c>
      <c r="AK19" s="32">
        <v>0</v>
      </c>
      <c r="AL19" s="33" t="s">
        <v>56</v>
      </c>
      <c r="AM19" s="33"/>
      <c r="AN19" s="33" t="s">
        <v>198</v>
      </c>
      <c r="AO19" s="33" t="s">
        <v>198</v>
      </c>
      <c r="AP19" s="33" t="s">
        <v>123</v>
      </c>
      <c r="AQ19" s="33" t="s">
        <v>59</v>
      </c>
      <c r="AR19" s="33" t="s">
        <v>59</v>
      </c>
      <c r="AS19" s="33"/>
      <c r="AT19" s="33" t="s">
        <v>199</v>
      </c>
    </row>
    <row r="20" spans="1:46" ht="29.25">
      <c r="A20" s="10" t="s">
        <v>200</v>
      </c>
      <c r="B20" s="33" t="s">
        <v>201</v>
      </c>
      <c r="C20" s="32"/>
      <c r="D20" s="33" t="s">
        <v>202</v>
      </c>
      <c r="E20" s="32">
        <v>340548</v>
      </c>
      <c r="F20" s="32">
        <v>730518</v>
      </c>
      <c r="G20" s="34">
        <v>3.5264120001800001E-2</v>
      </c>
      <c r="H20" s="35">
        <v>40634</v>
      </c>
      <c r="I20" s="32" t="s">
        <v>50</v>
      </c>
      <c r="J20" s="33" t="s">
        <v>51</v>
      </c>
      <c r="K20" s="47"/>
      <c r="L20" s="33" t="s">
        <v>203</v>
      </c>
      <c r="M20" s="36">
        <v>42968</v>
      </c>
      <c r="N20" s="33" t="s">
        <v>53</v>
      </c>
      <c r="O20" s="35">
        <v>43275</v>
      </c>
      <c r="P20" s="32">
        <v>28</v>
      </c>
      <c r="Q20" s="32">
        <v>28</v>
      </c>
      <c r="R20" s="32">
        <v>0</v>
      </c>
      <c r="S20" s="32">
        <v>0</v>
      </c>
      <c r="T20" s="32">
        <v>28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f>SUM(Table1[[#This Row],[Programming Y1 (25-26)]:[Later years]])</f>
        <v>28</v>
      </c>
      <c r="AF20" s="32" t="s">
        <v>54</v>
      </c>
      <c r="AG20" s="33" t="s">
        <v>118</v>
      </c>
      <c r="AH20" s="32">
        <v>0</v>
      </c>
      <c r="AI20" s="32">
        <v>28</v>
      </c>
      <c r="AJ20" s="32">
        <v>28</v>
      </c>
      <c r="AK20" s="32">
        <v>0</v>
      </c>
      <c r="AL20" s="33" t="s">
        <v>56</v>
      </c>
      <c r="AM20" s="33"/>
      <c r="AN20" s="33" t="s">
        <v>204</v>
      </c>
      <c r="AO20" s="33" t="s">
        <v>122</v>
      </c>
      <c r="AP20" s="33" t="s">
        <v>123</v>
      </c>
      <c r="AQ20" s="33" t="s">
        <v>59</v>
      </c>
      <c r="AR20" s="33" t="s">
        <v>59</v>
      </c>
      <c r="AS20" s="33"/>
      <c r="AT20" s="33" t="s">
        <v>205</v>
      </c>
    </row>
    <row r="21" spans="1:46" ht="43.5">
      <c r="A21" s="10" t="s">
        <v>206</v>
      </c>
      <c r="B21" s="33" t="s">
        <v>207</v>
      </c>
      <c r="C21" s="32" t="s">
        <v>208</v>
      </c>
      <c r="D21" s="33" t="s">
        <v>209</v>
      </c>
      <c r="E21" s="32">
        <v>340509</v>
      </c>
      <c r="F21" s="32">
        <v>729995</v>
      </c>
      <c r="G21" s="34">
        <v>23.969417277600002</v>
      </c>
      <c r="H21" s="35">
        <v>40634</v>
      </c>
      <c r="I21" s="32" t="s">
        <v>78</v>
      </c>
      <c r="J21" s="33" t="s">
        <v>51</v>
      </c>
      <c r="K21" s="47"/>
      <c r="L21" s="33" t="s">
        <v>210</v>
      </c>
      <c r="M21" s="36">
        <v>44120</v>
      </c>
      <c r="N21" s="33" t="s">
        <v>53</v>
      </c>
      <c r="O21" s="35">
        <v>44851</v>
      </c>
      <c r="P21" s="32">
        <v>276</v>
      </c>
      <c r="Q21" s="32">
        <f>Table1[[#This Row],[Site capacity]]-Table1[[#This Row],[Total completions]]</f>
        <v>276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60</v>
      </c>
      <c r="Y21" s="32">
        <v>70</v>
      </c>
      <c r="Z21" s="32">
        <v>70</v>
      </c>
      <c r="AA21" s="32">
        <v>76</v>
      </c>
      <c r="AB21" s="32">
        <v>0</v>
      </c>
      <c r="AC21" s="32">
        <v>0</v>
      </c>
      <c r="AD21" s="32">
        <v>0</v>
      </c>
      <c r="AE21" s="32">
        <f>SUM(Table1[[#This Row],[Programming Y1 (25-26)]:[Later years]])</f>
        <v>276</v>
      </c>
      <c r="AF21" s="32" t="s">
        <v>88</v>
      </c>
      <c r="AG21" s="33" t="s">
        <v>193</v>
      </c>
      <c r="AH21" s="32"/>
      <c r="AI21" s="32"/>
      <c r="AJ21" s="32">
        <v>276</v>
      </c>
      <c r="AK21" s="32">
        <v>0</v>
      </c>
      <c r="AL21" s="33" t="s">
        <v>56</v>
      </c>
      <c r="AM21" s="33"/>
      <c r="AN21" s="33" t="s">
        <v>121</v>
      </c>
      <c r="AO21" s="33" t="s">
        <v>121</v>
      </c>
      <c r="AP21" s="33" t="s">
        <v>123</v>
      </c>
      <c r="AQ21" s="33" t="s">
        <v>124</v>
      </c>
      <c r="AR21" s="33" t="s">
        <v>59</v>
      </c>
      <c r="AS21" s="33"/>
      <c r="AT21" s="33"/>
    </row>
    <row r="22" spans="1:46" ht="43.5">
      <c r="A22" s="10" t="s">
        <v>211</v>
      </c>
      <c r="B22" s="33" t="s">
        <v>212</v>
      </c>
      <c r="C22" s="32" t="s">
        <v>208</v>
      </c>
      <c r="D22" s="33" t="s">
        <v>213</v>
      </c>
      <c r="E22" s="32">
        <v>340454</v>
      </c>
      <c r="F22" s="32">
        <v>729970</v>
      </c>
      <c r="G22" s="34">
        <v>0.72310035056199995</v>
      </c>
      <c r="H22" s="35">
        <v>42909</v>
      </c>
      <c r="I22" s="32" t="s">
        <v>78</v>
      </c>
      <c r="J22" s="33" t="s">
        <v>51</v>
      </c>
      <c r="K22" s="47"/>
      <c r="L22" s="33" t="s">
        <v>210</v>
      </c>
      <c r="M22" s="36">
        <v>42909</v>
      </c>
      <c r="N22" s="33" t="s">
        <v>81</v>
      </c>
      <c r="O22" s="35"/>
      <c r="P22" s="32">
        <v>99</v>
      </c>
      <c r="Q22" s="32">
        <f>Table1[[#This Row],[Site capacity]]-Table1[[#This Row],[Total completions]]</f>
        <v>99</v>
      </c>
      <c r="R22" s="32">
        <v>0</v>
      </c>
      <c r="S22" s="32">
        <v>0</v>
      </c>
      <c r="T22" s="32">
        <v>0</v>
      </c>
      <c r="U22" s="32">
        <v>0</v>
      </c>
      <c r="V22" s="32">
        <v>50</v>
      </c>
      <c r="W22" s="32">
        <v>49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f>SUM(Table1[[#This Row],[Programming Y1 (25-26)]:[Later years]])</f>
        <v>99</v>
      </c>
      <c r="AF22" s="32" t="s">
        <v>63</v>
      </c>
      <c r="AG22" s="33" t="s">
        <v>55</v>
      </c>
      <c r="AH22" s="32">
        <v>99</v>
      </c>
      <c r="AI22" s="32">
        <v>0</v>
      </c>
      <c r="AJ22" s="32">
        <v>99</v>
      </c>
      <c r="AK22" s="32">
        <v>0</v>
      </c>
      <c r="AL22" s="33" t="s">
        <v>56</v>
      </c>
      <c r="AM22" s="33"/>
      <c r="AN22" s="33" t="s">
        <v>121</v>
      </c>
      <c r="AO22" s="33" t="s">
        <v>214</v>
      </c>
      <c r="AP22" s="33" t="s">
        <v>123</v>
      </c>
      <c r="AQ22" s="33" t="s">
        <v>59</v>
      </c>
      <c r="AR22" s="33" t="s">
        <v>59</v>
      </c>
      <c r="AS22" s="33"/>
      <c r="AT22" s="33"/>
    </row>
    <row r="23" spans="1:46" ht="72.75">
      <c r="A23" s="10" t="s">
        <v>215</v>
      </c>
      <c r="B23" s="33" t="s">
        <v>216</v>
      </c>
      <c r="C23" s="32" t="s">
        <v>208</v>
      </c>
      <c r="D23" s="33" t="s">
        <v>217</v>
      </c>
      <c r="E23" s="32">
        <v>340688</v>
      </c>
      <c r="F23" s="32">
        <v>730304</v>
      </c>
      <c r="G23" s="34">
        <v>0.37882461969100001</v>
      </c>
      <c r="H23" s="35">
        <v>44120</v>
      </c>
      <c r="I23" s="32" t="s">
        <v>78</v>
      </c>
      <c r="J23" s="33" t="s">
        <v>51</v>
      </c>
      <c r="K23" s="47"/>
      <c r="L23" s="33" t="s">
        <v>218</v>
      </c>
      <c r="M23" s="36">
        <v>44120</v>
      </c>
      <c r="N23" s="33" t="s">
        <v>53</v>
      </c>
      <c r="O23" s="35">
        <v>44851</v>
      </c>
      <c r="P23" s="32">
        <v>49</v>
      </c>
      <c r="Q23" s="32">
        <f>Table1[[#This Row],[Site capacity]]-Table1[[#This Row],[Total completions]]</f>
        <v>49</v>
      </c>
      <c r="R23" s="32">
        <v>0</v>
      </c>
      <c r="S23" s="32">
        <v>0</v>
      </c>
      <c r="T23" s="32">
        <v>0</v>
      </c>
      <c r="U23" s="32">
        <v>0</v>
      </c>
      <c r="V23" s="32">
        <v>20</v>
      </c>
      <c r="W23" s="32">
        <v>29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f>SUM(Table1[[#This Row],[Programming Y1 (25-26)]:[Later years]])</f>
        <v>49</v>
      </c>
      <c r="AF23" s="32" t="s">
        <v>63</v>
      </c>
      <c r="AG23" s="33" t="s">
        <v>55</v>
      </c>
      <c r="AH23" s="32">
        <v>49</v>
      </c>
      <c r="AI23" s="32">
        <v>0</v>
      </c>
      <c r="AJ23" s="32">
        <v>49</v>
      </c>
      <c r="AK23" s="32">
        <v>0</v>
      </c>
      <c r="AL23" s="33" t="s">
        <v>56</v>
      </c>
      <c r="AM23" s="33"/>
      <c r="AN23" s="33" t="s">
        <v>219</v>
      </c>
      <c r="AO23" s="33" t="s">
        <v>219</v>
      </c>
      <c r="AP23" s="33" t="s">
        <v>123</v>
      </c>
      <c r="AQ23" s="33" t="s">
        <v>59</v>
      </c>
      <c r="AR23" s="33" t="s">
        <v>59</v>
      </c>
      <c r="AS23" s="33"/>
      <c r="AT23" s="33"/>
    </row>
    <row r="24" spans="1:46" ht="29.25">
      <c r="A24" s="10" t="s">
        <v>220</v>
      </c>
      <c r="B24" s="33" t="s">
        <v>221</v>
      </c>
      <c r="C24" s="32" t="s">
        <v>222</v>
      </c>
      <c r="D24" s="33" t="s">
        <v>223</v>
      </c>
      <c r="E24" s="32">
        <v>341769</v>
      </c>
      <c r="F24" s="32">
        <v>732646</v>
      </c>
      <c r="G24" s="34">
        <v>1.45771990511</v>
      </c>
      <c r="H24" s="35">
        <v>40634</v>
      </c>
      <c r="I24" s="32" t="s">
        <v>78</v>
      </c>
      <c r="J24" s="33" t="s">
        <v>224</v>
      </c>
      <c r="K24" s="47" t="s">
        <v>191</v>
      </c>
      <c r="L24" s="33" t="s">
        <v>225</v>
      </c>
      <c r="M24" s="37"/>
      <c r="N24" s="33" t="s">
        <v>81</v>
      </c>
      <c r="O24" s="35"/>
      <c r="P24" s="32">
        <v>30</v>
      </c>
      <c r="Q24" s="32">
        <f>Table1[[#This Row],[Site capacity]]-Table1[[#This Row],[Total completions]]</f>
        <v>30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15</v>
      </c>
      <c r="X24" s="32">
        <v>15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f>SUM(Table1[[#This Row],[Programming Y1 (25-26)]:[Later years]])</f>
        <v>30</v>
      </c>
      <c r="AF24" s="32" t="s">
        <v>63</v>
      </c>
      <c r="AG24" s="33" t="s">
        <v>118</v>
      </c>
      <c r="AH24" s="32">
        <v>0</v>
      </c>
      <c r="AI24" s="32">
        <v>30</v>
      </c>
      <c r="AJ24" s="32">
        <v>0</v>
      </c>
      <c r="AK24" s="32">
        <v>30</v>
      </c>
      <c r="AL24" s="33" t="s">
        <v>119</v>
      </c>
      <c r="AM24" s="33" t="s">
        <v>120</v>
      </c>
      <c r="AN24" s="33" t="s">
        <v>121</v>
      </c>
      <c r="AO24" s="33" t="s">
        <v>226</v>
      </c>
      <c r="AP24" s="33" t="s">
        <v>123</v>
      </c>
      <c r="AQ24" s="33" t="s">
        <v>124</v>
      </c>
      <c r="AR24" s="33" t="s">
        <v>59</v>
      </c>
      <c r="AS24" s="33"/>
      <c r="AT24" s="33"/>
    </row>
    <row r="25" spans="1:46" ht="29.25">
      <c r="A25" s="10" t="s">
        <v>227</v>
      </c>
      <c r="B25" s="33" t="s">
        <v>228</v>
      </c>
      <c r="C25" s="32" t="s">
        <v>229</v>
      </c>
      <c r="D25" s="33" t="s">
        <v>230</v>
      </c>
      <c r="E25" s="32">
        <v>341518</v>
      </c>
      <c r="F25" s="32">
        <v>733254</v>
      </c>
      <c r="G25" s="34">
        <v>0.5788818308</v>
      </c>
      <c r="H25" s="35">
        <v>41000</v>
      </c>
      <c r="I25" s="32" t="s">
        <v>78</v>
      </c>
      <c r="J25" s="33" t="s">
        <v>51</v>
      </c>
      <c r="K25" s="47"/>
      <c r="L25" s="33" t="s">
        <v>231</v>
      </c>
      <c r="M25" s="36">
        <v>45300</v>
      </c>
      <c r="N25" s="33" t="s">
        <v>53</v>
      </c>
      <c r="O25" s="35">
        <v>45412</v>
      </c>
      <c r="P25" s="32">
        <v>31</v>
      </c>
      <c r="Q25" s="32">
        <f>Table1[[#This Row],[Site capacity]]-Table1[[#This Row],[Total completions]]</f>
        <v>31</v>
      </c>
      <c r="R25" s="32">
        <v>0</v>
      </c>
      <c r="S25" s="32">
        <v>0</v>
      </c>
      <c r="T25" s="32">
        <v>31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f>SUM(Table1[[#This Row],[Programming Y1 (25-26)]:[Later years]])</f>
        <v>31</v>
      </c>
      <c r="AF25" s="32" t="s">
        <v>54</v>
      </c>
      <c r="AG25" s="33" t="s">
        <v>118</v>
      </c>
      <c r="AH25" s="32">
        <v>0</v>
      </c>
      <c r="AI25" s="32">
        <v>31</v>
      </c>
      <c r="AJ25" s="32">
        <v>24</v>
      </c>
      <c r="AK25" s="32">
        <v>7</v>
      </c>
      <c r="AL25" s="33" t="s">
        <v>56</v>
      </c>
      <c r="AM25" s="33"/>
      <c r="AN25" s="33" t="s">
        <v>232</v>
      </c>
      <c r="AO25" s="33" t="s">
        <v>233</v>
      </c>
      <c r="AP25" s="33" t="s">
        <v>123</v>
      </c>
      <c r="AQ25" s="33" t="s">
        <v>59</v>
      </c>
      <c r="AR25" s="33" t="s">
        <v>59</v>
      </c>
      <c r="AS25" s="33"/>
      <c r="AT25" s="33" t="s">
        <v>234</v>
      </c>
    </row>
    <row r="26" spans="1:46" ht="29.25">
      <c r="A26" s="10" t="s">
        <v>235</v>
      </c>
      <c r="B26" s="33" t="s">
        <v>236</v>
      </c>
      <c r="C26" s="32" t="s">
        <v>237</v>
      </c>
      <c r="D26" s="33" t="s">
        <v>238</v>
      </c>
      <c r="E26" s="32">
        <v>341531</v>
      </c>
      <c r="F26" s="32">
        <v>733473</v>
      </c>
      <c r="G26" s="34">
        <v>0.44669889979900002</v>
      </c>
      <c r="H26" s="35">
        <v>41000</v>
      </c>
      <c r="I26" s="32" t="s">
        <v>78</v>
      </c>
      <c r="J26" s="33" t="s">
        <v>51</v>
      </c>
      <c r="K26" s="47"/>
      <c r="L26" s="33" t="s">
        <v>231</v>
      </c>
      <c r="M26" s="36">
        <v>45300</v>
      </c>
      <c r="N26" s="33" t="s">
        <v>53</v>
      </c>
      <c r="O26" s="35">
        <v>45412</v>
      </c>
      <c r="P26" s="32">
        <v>17</v>
      </c>
      <c r="Q26" s="32">
        <f>Table1[[#This Row],[Site capacity]]-Table1[[#This Row],[Total completions]]</f>
        <v>17</v>
      </c>
      <c r="R26" s="32">
        <v>0</v>
      </c>
      <c r="S26" s="32">
        <v>0</v>
      </c>
      <c r="T26" s="32">
        <v>17</v>
      </c>
      <c r="U26" s="32">
        <v>0</v>
      </c>
      <c r="V26" s="32">
        <v>0</v>
      </c>
      <c r="W26" s="32">
        <v>0</v>
      </c>
      <c r="X26" s="32">
        <v>0</v>
      </c>
      <c r="Y26" s="32">
        <v>0</v>
      </c>
      <c r="Z26" s="32">
        <v>0</v>
      </c>
      <c r="AA26" s="32">
        <v>0</v>
      </c>
      <c r="AB26" s="32">
        <v>0</v>
      </c>
      <c r="AC26" s="32">
        <v>0</v>
      </c>
      <c r="AD26" s="32">
        <v>0</v>
      </c>
      <c r="AE26" s="32">
        <f>SUM(Table1[[#This Row],[Programming Y1 (25-26)]:[Later years]])</f>
        <v>17</v>
      </c>
      <c r="AF26" s="32" t="s">
        <v>54</v>
      </c>
      <c r="AG26" s="33" t="s">
        <v>118</v>
      </c>
      <c r="AH26" s="32">
        <v>0</v>
      </c>
      <c r="AI26" s="32">
        <v>17</v>
      </c>
      <c r="AJ26" s="32">
        <v>10</v>
      </c>
      <c r="AK26" s="32">
        <v>7</v>
      </c>
      <c r="AL26" s="33" t="s">
        <v>56</v>
      </c>
      <c r="AM26" s="33"/>
      <c r="AN26" s="33" t="s">
        <v>232</v>
      </c>
      <c r="AO26" s="33" t="s">
        <v>233</v>
      </c>
      <c r="AP26" s="33" t="s">
        <v>123</v>
      </c>
      <c r="AQ26" s="33" t="s">
        <v>59</v>
      </c>
      <c r="AR26" s="33" t="s">
        <v>59</v>
      </c>
      <c r="AS26" s="33"/>
      <c r="AT26" s="33" t="s">
        <v>234</v>
      </c>
    </row>
    <row r="27" spans="1:46" ht="29.25">
      <c r="A27" s="10" t="s">
        <v>239</v>
      </c>
      <c r="B27" s="33" t="s">
        <v>240</v>
      </c>
      <c r="C27" s="32" t="s">
        <v>241</v>
      </c>
      <c r="D27" s="33" t="s">
        <v>242</v>
      </c>
      <c r="E27" s="32">
        <v>341048</v>
      </c>
      <c r="F27" s="32">
        <v>733472</v>
      </c>
      <c r="G27" s="34">
        <v>0.63833024999999999</v>
      </c>
      <c r="H27" s="35">
        <v>41000</v>
      </c>
      <c r="I27" s="32" t="s">
        <v>78</v>
      </c>
      <c r="J27" s="33" t="s">
        <v>105</v>
      </c>
      <c r="K27" s="47" t="s">
        <v>191</v>
      </c>
      <c r="L27" s="33" t="s">
        <v>243</v>
      </c>
      <c r="M27" s="37"/>
      <c r="N27" s="33" t="s">
        <v>81</v>
      </c>
      <c r="O27" s="35"/>
      <c r="P27" s="32">
        <v>10</v>
      </c>
      <c r="Q27" s="32">
        <f>Table1[[#This Row],[Site capacity]]-Table1[[#This Row],[Total completions]]</f>
        <v>10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10</v>
      </c>
      <c r="AE27" s="32">
        <f>SUM(Table1[[#This Row],[Programming Y1 (25-26)]:[Later years]])</f>
        <v>10</v>
      </c>
      <c r="AF27" s="32" t="s">
        <v>106</v>
      </c>
      <c r="AG27" s="33" t="s">
        <v>55</v>
      </c>
      <c r="AH27" s="32">
        <v>10</v>
      </c>
      <c r="AI27" s="32">
        <v>0</v>
      </c>
      <c r="AJ27" s="32"/>
      <c r="AK27" s="32"/>
      <c r="AL27" s="33" t="s">
        <v>56</v>
      </c>
      <c r="AM27" s="33"/>
      <c r="AN27" s="33" t="s">
        <v>121</v>
      </c>
      <c r="AO27" s="33" t="s">
        <v>121</v>
      </c>
      <c r="AP27" s="33" t="s">
        <v>123</v>
      </c>
      <c r="AQ27" s="33" t="s">
        <v>124</v>
      </c>
      <c r="AR27" s="33" t="s">
        <v>59</v>
      </c>
      <c r="AS27" s="33"/>
      <c r="AT27" s="33"/>
    </row>
    <row r="28" spans="1:46" ht="29.25">
      <c r="A28" s="10" t="s">
        <v>244</v>
      </c>
      <c r="B28" s="33" t="s">
        <v>245</v>
      </c>
      <c r="C28" s="32" t="s">
        <v>246</v>
      </c>
      <c r="D28" s="33" t="s">
        <v>247</v>
      </c>
      <c r="E28" s="32">
        <v>337330</v>
      </c>
      <c r="F28" s="32">
        <v>731477</v>
      </c>
      <c r="G28" s="34">
        <v>1.78180157144</v>
      </c>
      <c r="H28" s="35">
        <v>41730</v>
      </c>
      <c r="I28" s="32" t="s">
        <v>78</v>
      </c>
      <c r="J28" s="33" t="s">
        <v>51</v>
      </c>
      <c r="K28" s="47"/>
      <c r="L28" s="33" t="s">
        <v>248</v>
      </c>
      <c r="M28" s="36">
        <v>45231</v>
      </c>
      <c r="N28" s="33" t="s">
        <v>81</v>
      </c>
      <c r="O28" s="35"/>
      <c r="P28" s="32">
        <v>39</v>
      </c>
      <c r="Q28" s="32">
        <f>Table1[[#This Row],[Site capacity]]-Table1[[#This Row],[Total completions]]</f>
        <v>39</v>
      </c>
      <c r="R28" s="32">
        <v>0</v>
      </c>
      <c r="S28" s="32">
        <v>0</v>
      </c>
      <c r="T28" s="32">
        <v>0</v>
      </c>
      <c r="U28" s="32">
        <v>20</v>
      </c>
      <c r="V28" s="32">
        <v>19</v>
      </c>
      <c r="W28" s="32">
        <v>0</v>
      </c>
      <c r="X28" s="32">
        <v>0</v>
      </c>
      <c r="Y28" s="32">
        <v>0</v>
      </c>
      <c r="Z28" s="32">
        <v>0</v>
      </c>
      <c r="AA28" s="32">
        <v>0</v>
      </c>
      <c r="AB28" s="32">
        <v>0</v>
      </c>
      <c r="AC28" s="32">
        <v>0</v>
      </c>
      <c r="AD28" s="32">
        <v>0</v>
      </c>
      <c r="AE28" s="32">
        <f>SUM(Table1[[#This Row],[Programming Y1 (25-26)]:[Later years]])</f>
        <v>39</v>
      </c>
      <c r="AF28" s="32" t="s">
        <v>54</v>
      </c>
      <c r="AG28" s="33" t="s">
        <v>55</v>
      </c>
      <c r="AH28" s="32">
        <v>39</v>
      </c>
      <c r="AI28" s="32">
        <v>0</v>
      </c>
      <c r="AJ28" s="32">
        <v>0</v>
      </c>
      <c r="AK28" s="32">
        <v>39</v>
      </c>
      <c r="AL28" s="33" t="s">
        <v>56</v>
      </c>
      <c r="AM28" s="33"/>
      <c r="AN28" s="33" t="s">
        <v>145</v>
      </c>
      <c r="AO28" s="33" t="s">
        <v>145</v>
      </c>
      <c r="AP28" s="33" t="s">
        <v>123</v>
      </c>
      <c r="AQ28" s="33" t="s">
        <v>124</v>
      </c>
      <c r="AR28" s="33" t="s">
        <v>59</v>
      </c>
      <c r="AS28" s="33"/>
      <c r="AT28" s="33"/>
    </row>
    <row r="29" spans="1:46" ht="29.25">
      <c r="A29" s="10" t="s">
        <v>249</v>
      </c>
      <c r="B29" s="33" t="s">
        <v>250</v>
      </c>
      <c r="C29" s="32" t="s">
        <v>251</v>
      </c>
      <c r="D29" s="33" t="s">
        <v>252</v>
      </c>
      <c r="E29" s="32">
        <v>340172</v>
      </c>
      <c r="F29" s="32">
        <v>731036</v>
      </c>
      <c r="G29" s="34">
        <v>0.61366990988199999</v>
      </c>
      <c r="H29" s="35">
        <v>43191</v>
      </c>
      <c r="I29" s="32" t="s">
        <v>78</v>
      </c>
      <c r="J29" s="33" t="s">
        <v>105</v>
      </c>
      <c r="K29" s="47"/>
      <c r="L29" s="33"/>
      <c r="M29" s="37"/>
      <c r="N29" s="33" t="s">
        <v>81</v>
      </c>
      <c r="O29" s="35"/>
      <c r="P29" s="32">
        <v>30</v>
      </c>
      <c r="Q29" s="32">
        <f>Table1[[#This Row],[Site capacity]]-Table1[[#This Row],[Total completions]]</f>
        <v>30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15</v>
      </c>
      <c r="Z29" s="32">
        <v>15</v>
      </c>
      <c r="AA29" s="32">
        <v>0</v>
      </c>
      <c r="AB29" s="32">
        <v>0</v>
      </c>
      <c r="AC29" s="32">
        <v>0</v>
      </c>
      <c r="AD29" s="32">
        <v>0</v>
      </c>
      <c r="AE29" s="32">
        <f>SUM(Table1[[#This Row],[Programming Y1 (25-26)]:[Later years]])</f>
        <v>30</v>
      </c>
      <c r="AF29" s="32" t="s">
        <v>88</v>
      </c>
      <c r="AG29" s="33" t="s">
        <v>55</v>
      </c>
      <c r="AH29" s="32">
        <v>30</v>
      </c>
      <c r="AI29" s="32">
        <v>0</v>
      </c>
      <c r="AJ29" s="32"/>
      <c r="AK29" s="32"/>
      <c r="AL29" s="33" t="s">
        <v>56</v>
      </c>
      <c r="AM29" s="33" t="s">
        <v>120</v>
      </c>
      <c r="AN29" s="33" t="s">
        <v>121</v>
      </c>
      <c r="AO29" s="33" t="s">
        <v>121</v>
      </c>
      <c r="AP29" s="33" t="s">
        <v>123</v>
      </c>
      <c r="AQ29" s="33" t="s">
        <v>124</v>
      </c>
      <c r="AR29" s="33" t="s">
        <v>59</v>
      </c>
      <c r="AS29" s="33"/>
      <c r="AT29" s="33"/>
    </row>
    <row r="30" spans="1:46" ht="42" customHeight="1">
      <c r="A30" s="10" t="s">
        <v>253</v>
      </c>
      <c r="B30" s="33" t="s">
        <v>254</v>
      </c>
      <c r="C30" s="32" t="s">
        <v>255</v>
      </c>
      <c r="D30" s="33" t="s">
        <v>256</v>
      </c>
      <c r="E30" s="32">
        <v>335665</v>
      </c>
      <c r="F30" s="32">
        <v>731239</v>
      </c>
      <c r="G30" s="34">
        <v>1.66969989336</v>
      </c>
      <c r="H30" s="35">
        <v>43191</v>
      </c>
      <c r="I30" s="32" t="s">
        <v>78</v>
      </c>
      <c r="J30" s="33" t="s">
        <v>224</v>
      </c>
      <c r="K30" s="47"/>
      <c r="L30" s="33" t="s">
        <v>257</v>
      </c>
      <c r="M30" s="36">
        <v>45489</v>
      </c>
      <c r="N30" s="33" t="s">
        <v>81</v>
      </c>
      <c r="O30" s="35"/>
      <c r="P30" s="32">
        <v>35</v>
      </c>
      <c r="Q30" s="32">
        <f>Table1[[#This Row],[Site capacity]]-Table1[[#This Row],[Total completions]]</f>
        <v>35</v>
      </c>
      <c r="R30" s="32">
        <v>0</v>
      </c>
      <c r="S30" s="32">
        <v>0</v>
      </c>
      <c r="T30" s="32">
        <v>0</v>
      </c>
      <c r="U30" s="32">
        <v>35</v>
      </c>
      <c r="V30" s="32">
        <v>0</v>
      </c>
      <c r="W30" s="32">
        <v>0</v>
      </c>
      <c r="X30" s="32">
        <v>0</v>
      </c>
      <c r="Y30" s="32">
        <v>0</v>
      </c>
      <c r="Z30" s="32">
        <v>0</v>
      </c>
      <c r="AA30" s="32">
        <v>0</v>
      </c>
      <c r="AB30" s="32">
        <v>0</v>
      </c>
      <c r="AC30" s="32">
        <v>0</v>
      </c>
      <c r="AD30" s="32">
        <v>0</v>
      </c>
      <c r="AE30" s="32">
        <f>SUM(Table1[[#This Row],[Programming Y1 (25-26)]:[Later years]])</f>
        <v>35</v>
      </c>
      <c r="AF30" s="32" t="s">
        <v>54</v>
      </c>
      <c r="AG30" s="33" t="s">
        <v>118</v>
      </c>
      <c r="AH30" s="32">
        <v>0</v>
      </c>
      <c r="AI30" s="32">
        <v>35</v>
      </c>
      <c r="AJ30" s="32"/>
      <c r="AK30" s="32"/>
      <c r="AL30" s="33" t="s">
        <v>56</v>
      </c>
      <c r="AM30" s="33"/>
      <c r="AN30" s="33" t="s">
        <v>121</v>
      </c>
      <c r="AO30" s="33" t="s">
        <v>180</v>
      </c>
      <c r="AP30" s="33" t="s">
        <v>123</v>
      </c>
      <c r="AQ30" s="33" t="s">
        <v>124</v>
      </c>
      <c r="AR30" s="33" t="s">
        <v>59</v>
      </c>
      <c r="AS30" s="33"/>
      <c r="AT30" s="33" t="s">
        <v>258</v>
      </c>
    </row>
    <row r="31" spans="1:46" ht="29.25">
      <c r="A31" s="10" t="s">
        <v>259</v>
      </c>
      <c r="B31" s="33" t="s">
        <v>260</v>
      </c>
      <c r="C31" s="32" t="s">
        <v>261</v>
      </c>
      <c r="D31" s="33" t="s">
        <v>262</v>
      </c>
      <c r="E31" s="32">
        <v>336897</v>
      </c>
      <c r="F31" s="32">
        <v>731187</v>
      </c>
      <c r="G31" s="34">
        <v>1.9737722987899999</v>
      </c>
      <c r="H31" s="35">
        <v>43191</v>
      </c>
      <c r="I31" s="32" t="s">
        <v>78</v>
      </c>
      <c r="J31" s="33" t="s">
        <v>224</v>
      </c>
      <c r="K31" s="47" t="s">
        <v>191</v>
      </c>
      <c r="L31" s="33" t="s">
        <v>263</v>
      </c>
      <c r="M31" s="37"/>
      <c r="N31" s="33" t="s">
        <v>81</v>
      </c>
      <c r="O31" s="35"/>
      <c r="P31" s="32">
        <v>45</v>
      </c>
      <c r="Q31" s="32">
        <f>Table1[[#This Row],[Site capacity]]-Table1[[#This Row],[Total completions]]</f>
        <v>45</v>
      </c>
      <c r="R31" s="32">
        <v>0</v>
      </c>
      <c r="S31" s="32">
        <v>0</v>
      </c>
      <c r="T31" s="32">
        <v>0</v>
      </c>
      <c r="U31" s="32">
        <v>0</v>
      </c>
      <c r="V31" s="32">
        <v>15</v>
      </c>
      <c r="W31" s="32">
        <v>30</v>
      </c>
      <c r="X31" s="32">
        <v>0</v>
      </c>
      <c r="Y31" s="32">
        <v>0</v>
      </c>
      <c r="Z31" s="32">
        <v>0</v>
      </c>
      <c r="AA31" s="32">
        <v>0</v>
      </c>
      <c r="AB31" s="32">
        <v>0</v>
      </c>
      <c r="AC31" s="32">
        <v>0</v>
      </c>
      <c r="AD31" s="32">
        <v>0</v>
      </c>
      <c r="AE31" s="32">
        <f>SUM(Table1[[#This Row],[Programming Y1 (25-26)]:[Later years]])</f>
        <v>45</v>
      </c>
      <c r="AF31" s="32" t="s">
        <v>63</v>
      </c>
      <c r="AG31" s="33" t="s">
        <v>55</v>
      </c>
      <c r="AH31" s="32">
        <v>45</v>
      </c>
      <c r="AI31" s="32">
        <v>0</v>
      </c>
      <c r="AJ31" s="32"/>
      <c r="AK31" s="32"/>
      <c r="AL31" s="33" t="s">
        <v>56</v>
      </c>
      <c r="AM31" s="33"/>
      <c r="AN31" s="33" t="s">
        <v>121</v>
      </c>
      <c r="AO31" s="33" t="s">
        <v>145</v>
      </c>
      <c r="AP31" s="33" t="s">
        <v>123</v>
      </c>
      <c r="AQ31" s="33" t="s">
        <v>124</v>
      </c>
      <c r="AR31" s="33" t="s">
        <v>59</v>
      </c>
      <c r="AS31" s="33"/>
      <c r="AT31" s="33"/>
    </row>
    <row r="32" spans="1:46" ht="57.75">
      <c r="A32" s="10" t="s">
        <v>264</v>
      </c>
      <c r="B32" s="33" t="s">
        <v>265</v>
      </c>
      <c r="C32" s="32" t="s">
        <v>266</v>
      </c>
      <c r="D32" s="33" t="s">
        <v>267</v>
      </c>
      <c r="E32" s="32">
        <v>337998</v>
      </c>
      <c r="F32" s="32">
        <v>731337</v>
      </c>
      <c r="G32" s="34">
        <v>0.36187165469100002</v>
      </c>
      <c r="H32" s="35">
        <v>43191</v>
      </c>
      <c r="I32" s="32" t="s">
        <v>78</v>
      </c>
      <c r="J32" s="33" t="s">
        <v>105</v>
      </c>
      <c r="K32" s="47"/>
      <c r="L32" s="33"/>
      <c r="M32" s="37"/>
      <c r="N32" s="33" t="s">
        <v>81</v>
      </c>
      <c r="O32" s="35"/>
      <c r="P32" s="32">
        <v>10</v>
      </c>
      <c r="Q32" s="32">
        <f>Table1[[#This Row],[Site capacity]]-Table1[[#This Row],[Total completions]]</f>
        <v>10</v>
      </c>
      <c r="R32" s="32">
        <v>0</v>
      </c>
      <c r="S32" s="32">
        <v>0</v>
      </c>
      <c r="T32" s="32">
        <v>0</v>
      </c>
      <c r="U32" s="32">
        <v>0</v>
      </c>
      <c r="V32" s="32">
        <v>10</v>
      </c>
      <c r="W32" s="32">
        <v>0</v>
      </c>
      <c r="X32" s="32">
        <v>0</v>
      </c>
      <c r="Y32" s="32">
        <v>0</v>
      </c>
      <c r="Z32" s="32">
        <v>0</v>
      </c>
      <c r="AA32" s="32">
        <v>0</v>
      </c>
      <c r="AB32" s="32">
        <v>0</v>
      </c>
      <c r="AC32" s="32">
        <v>0</v>
      </c>
      <c r="AD32" s="32">
        <v>0</v>
      </c>
      <c r="AE32" s="32">
        <f>SUM(Table1[[#This Row],[Programming Y1 (25-26)]:[Later years]])</f>
        <v>10</v>
      </c>
      <c r="AF32" s="32" t="s">
        <v>54</v>
      </c>
      <c r="AG32" s="33" t="s">
        <v>118</v>
      </c>
      <c r="AH32" s="32">
        <v>0</v>
      </c>
      <c r="AI32" s="32">
        <v>10</v>
      </c>
      <c r="AJ32" s="32"/>
      <c r="AK32" s="32"/>
      <c r="AL32" s="33" t="s">
        <v>119</v>
      </c>
      <c r="AM32" s="33" t="s">
        <v>120</v>
      </c>
      <c r="AN32" s="33" t="s">
        <v>121</v>
      </c>
      <c r="AO32" s="33" t="s">
        <v>122</v>
      </c>
      <c r="AP32" s="33" t="s">
        <v>123</v>
      </c>
      <c r="AQ32" s="33" t="s">
        <v>124</v>
      </c>
      <c r="AR32" s="33" t="s">
        <v>59</v>
      </c>
      <c r="AS32" s="33"/>
      <c r="AT32" s="33"/>
    </row>
    <row r="33" spans="1:46" ht="29.25">
      <c r="A33" s="10" t="s">
        <v>268</v>
      </c>
      <c r="B33" s="33" t="s">
        <v>269</v>
      </c>
      <c r="C33" s="32" t="s">
        <v>270</v>
      </c>
      <c r="D33" s="33" t="s">
        <v>271</v>
      </c>
      <c r="E33" s="32">
        <v>339111</v>
      </c>
      <c r="F33" s="32">
        <v>733973</v>
      </c>
      <c r="G33" s="34">
        <v>4.9260440653600002</v>
      </c>
      <c r="H33" s="35">
        <v>43191</v>
      </c>
      <c r="I33" s="32" t="s">
        <v>78</v>
      </c>
      <c r="J33" s="33" t="s">
        <v>105</v>
      </c>
      <c r="K33" s="47"/>
      <c r="L33" s="33"/>
      <c r="M33" s="37"/>
      <c r="N33" s="33" t="s">
        <v>81</v>
      </c>
      <c r="O33" s="35"/>
      <c r="P33" s="32">
        <v>70</v>
      </c>
      <c r="Q33" s="32">
        <f>Table1[[#This Row],[Site capacity]]-Table1[[#This Row],[Total completions]]</f>
        <v>70</v>
      </c>
      <c r="R33" s="32">
        <v>0</v>
      </c>
      <c r="S33" s="32">
        <v>0</v>
      </c>
      <c r="T33" s="32">
        <v>0</v>
      </c>
      <c r="U33" s="32">
        <v>0</v>
      </c>
      <c r="V33" s="32">
        <v>35</v>
      </c>
      <c r="W33" s="32">
        <v>35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f>SUM(Table1[[#This Row],[Programming Y1 (25-26)]:[Later years]])</f>
        <v>70</v>
      </c>
      <c r="AF33" s="32" t="s">
        <v>63</v>
      </c>
      <c r="AG33" s="33" t="s">
        <v>55</v>
      </c>
      <c r="AH33" s="32">
        <v>70</v>
      </c>
      <c r="AI33" s="32">
        <v>0</v>
      </c>
      <c r="AJ33" s="32"/>
      <c r="AK33" s="32"/>
      <c r="AL33" s="33" t="s">
        <v>56</v>
      </c>
      <c r="AM33" s="33" t="s">
        <v>272</v>
      </c>
      <c r="AN33" s="33" t="s">
        <v>121</v>
      </c>
      <c r="AO33" s="33" t="s">
        <v>121</v>
      </c>
      <c r="AP33" s="33" t="s">
        <v>123</v>
      </c>
      <c r="AQ33" s="33" t="s">
        <v>59</v>
      </c>
      <c r="AR33" s="33" t="s">
        <v>59</v>
      </c>
      <c r="AS33" s="33"/>
      <c r="AT33" s="33"/>
    </row>
    <row r="34" spans="1:46">
      <c r="A34" s="10" t="s">
        <v>273</v>
      </c>
      <c r="B34" s="33" t="s">
        <v>274</v>
      </c>
      <c r="C34" s="32" t="s">
        <v>275</v>
      </c>
      <c r="D34" s="33" t="s">
        <v>276</v>
      </c>
      <c r="E34" s="32">
        <v>339467</v>
      </c>
      <c r="F34" s="32">
        <v>729510</v>
      </c>
      <c r="G34" s="34">
        <v>2.1768483464199999</v>
      </c>
      <c r="H34" s="35">
        <v>43191</v>
      </c>
      <c r="I34" s="32" t="s">
        <v>78</v>
      </c>
      <c r="J34" s="33" t="s">
        <v>105</v>
      </c>
      <c r="K34" s="47"/>
      <c r="L34" s="33"/>
      <c r="M34" s="37"/>
      <c r="N34" s="33" t="s">
        <v>81</v>
      </c>
      <c r="O34" s="35"/>
      <c r="P34" s="32">
        <v>110</v>
      </c>
      <c r="Q34" s="32">
        <f>Table1[[#This Row],[Site capacity]]-Table1[[#This Row],[Total completions]]</f>
        <v>110</v>
      </c>
      <c r="R34" s="32">
        <v>0</v>
      </c>
      <c r="S34" s="32">
        <v>0</v>
      </c>
      <c r="T34" s="32">
        <v>0</v>
      </c>
      <c r="U34" s="32">
        <v>0</v>
      </c>
      <c r="V34" s="32">
        <v>50</v>
      </c>
      <c r="W34" s="32">
        <v>60</v>
      </c>
      <c r="X34" s="32">
        <v>0</v>
      </c>
      <c r="Y34" s="32">
        <v>0</v>
      </c>
      <c r="Z34" s="32">
        <v>0</v>
      </c>
      <c r="AA34" s="32">
        <v>0</v>
      </c>
      <c r="AB34" s="32">
        <v>0</v>
      </c>
      <c r="AC34" s="32">
        <v>0</v>
      </c>
      <c r="AD34" s="32">
        <v>0</v>
      </c>
      <c r="AE34" s="32">
        <f>SUM(Table1[[#This Row],[Programming Y1 (25-26)]:[Later years]])</f>
        <v>110</v>
      </c>
      <c r="AF34" s="32" t="s">
        <v>63</v>
      </c>
      <c r="AG34" s="33" t="s">
        <v>55</v>
      </c>
      <c r="AH34" s="32">
        <v>110</v>
      </c>
      <c r="AI34" s="32">
        <v>0</v>
      </c>
      <c r="AJ34" s="32"/>
      <c r="AK34" s="32"/>
      <c r="AL34" s="33" t="s">
        <v>119</v>
      </c>
      <c r="AM34" s="33"/>
      <c r="AN34" s="33" t="s">
        <v>277</v>
      </c>
      <c r="AO34" s="33"/>
      <c r="AP34" s="33" t="s">
        <v>123</v>
      </c>
      <c r="AQ34" s="33" t="s">
        <v>124</v>
      </c>
      <c r="AR34" s="33" t="s">
        <v>59</v>
      </c>
      <c r="AS34" s="33"/>
      <c r="AT34" s="33"/>
    </row>
    <row r="35" spans="1:46" ht="72.75">
      <c r="A35" s="10" t="s">
        <v>278</v>
      </c>
      <c r="B35" s="33" t="s">
        <v>279</v>
      </c>
      <c r="C35" s="32" t="s">
        <v>280</v>
      </c>
      <c r="D35" s="33" t="s">
        <v>281</v>
      </c>
      <c r="E35" s="32">
        <v>343614</v>
      </c>
      <c r="F35" s="32">
        <v>733089</v>
      </c>
      <c r="G35" s="34">
        <v>1.9422236684800001</v>
      </c>
      <c r="H35" s="35">
        <v>44725</v>
      </c>
      <c r="I35" s="32" t="s">
        <v>78</v>
      </c>
      <c r="J35" s="33" t="s">
        <v>51</v>
      </c>
      <c r="K35" s="47"/>
      <c r="L35" s="33" t="s">
        <v>282</v>
      </c>
      <c r="M35" s="36">
        <v>44725</v>
      </c>
      <c r="N35" s="33" t="s">
        <v>53</v>
      </c>
      <c r="O35" s="35">
        <v>45363</v>
      </c>
      <c r="P35" s="32">
        <v>34</v>
      </c>
      <c r="Q35" s="32">
        <f>Table1[[#This Row],[Site capacity]]-Table1[[#This Row],[Total completions]]</f>
        <v>28</v>
      </c>
      <c r="R35" s="32">
        <v>6</v>
      </c>
      <c r="S35" s="32">
        <v>6</v>
      </c>
      <c r="T35" s="32">
        <v>14</v>
      </c>
      <c r="U35" s="32">
        <v>14</v>
      </c>
      <c r="V35" s="32">
        <v>0</v>
      </c>
      <c r="W35" s="32">
        <v>0</v>
      </c>
      <c r="X35" s="32">
        <v>0</v>
      </c>
      <c r="Y35" s="32">
        <v>0</v>
      </c>
      <c r="Z35" s="32">
        <v>0</v>
      </c>
      <c r="AA35" s="32">
        <v>0</v>
      </c>
      <c r="AB35" s="32">
        <v>0</v>
      </c>
      <c r="AC35" s="32">
        <v>0</v>
      </c>
      <c r="AD35" s="32">
        <v>0</v>
      </c>
      <c r="AE35" s="32">
        <f>SUM(Table1[[#This Row],[Programming Y1 (25-26)]:[Later years]])</f>
        <v>28</v>
      </c>
      <c r="AF35" s="32" t="s">
        <v>54</v>
      </c>
      <c r="AG35" s="33" t="s">
        <v>55</v>
      </c>
      <c r="AH35" s="32">
        <v>28</v>
      </c>
      <c r="AI35" s="32">
        <v>0</v>
      </c>
      <c r="AJ35" s="32">
        <v>0</v>
      </c>
      <c r="AK35" s="32">
        <v>34</v>
      </c>
      <c r="AL35" s="33" t="s">
        <v>56</v>
      </c>
      <c r="AM35" s="33"/>
      <c r="AN35" s="33" t="s">
        <v>283</v>
      </c>
      <c r="AO35" s="33" t="s">
        <v>283</v>
      </c>
      <c r="AP35" s="33" t="s">
        <v>123</v>
      </c>
      <c r="AQ35" s="33" t="s">
        <v>124</v>
      </c>
      <c r="AR35" s="33" t="s">
        <v>59</v>
      </c>
      <c r="AS35" s="33"/>
      <c r="AT35" s="33"/>
    </row>
    <row r="36" spans="1:46" ht="57.75">
      <c r="A36" s="10" t="s">
        <v>284</v>
      </c>
      <c r="B36" s="33" t="s">
        <v>285</v>
      </c>
      <c r="C36" s="32"/>
      <c r="D36" s="33" t="s">
        <v>286</v>
      </c>
      <c r="E36" s="32">
        <v>341037</v>
      </c>
      <c r="F36" s="32">
        <v>731374</v>
      </c>
      <c r="G36" s="34">
        <v>0.14060622553499999</v>
      </c>
      <c r="H36" s="35">
        <v>43368</v>
      </c>
      <c r="I36" s="32" t="s">
        <v>50</v>
      </c>
      <c r="J36" s="33" t="s">
        <v>51</v>
      </c>
      <c r="K36" s="47"/>
      <c r="L36" s="33" t="s">
        <v>287</v>
      </c>
      <c r="M36" s="36">
        <v>43368</v>
      </c>
      <c r="N36" s="33" t="s">
        <v>53</v>
      </c>
      <c r="O36" s="35">
        <v>44397</v>
      </c>
      <c r="P36" s="32">
        <v>16</v>
      </c>
      <c r="Q36" s="32">
        <f>Table1[[#This Row],[Site capacity]]-Table1[[#This Row],[Total completions]]</f>
        <v>16</v>
      </c>
      <c r="R36" s="32">
        <v>0</v>
      </c>
      <c r="S36" s="32">
        <v>0</v>
      </c>
      <c r="T36" s="32">
        <v>16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32">
        <v>0</v>
      </c>
      <c r="AE36" s="32">
        <f>SUM(Table1[[#This Row],[Programming Y1 (25-26)]:[Later years]])</f>
        <v>16</v>
      </c>
      <c r="AF36" s="32" t="s">
        <v>54</v>
      </c>
      <c r="AG36" s="33" t="s">
        <v>118</v>
      </c>
      <c r="AH36" s="32">
        <v>0</v>
      </c>
      <c r="AI36" s="32">
        <v>16</v>
      </c>
      <c r="AJ36" s="32">
        <v>16</v>
      </c>
      <c r="AK36" s="32">
        <v>0</v>
      </c>
      <c r="AL36" s="33" t="s">
        <v>56</v>
      </c>
      <c r="AM36" s="33"/>
      <c r="AN36" s="33" t="s">
        <v>122</v>
      </c>
      <c r="AO36" s="33" t="s">
        <v>186</v>
      </c>
      <c r="AP36" s="33" t="s">
        <v>123</v>
      </c>
      <c r="AQ36" s="33" t="s">
        <v>59</v>
      </c>
      <c r="AR36" s="33" t="s">
        <v>59</v>
      </c>
      <c r="AS36" s="33"/>
      <c r="AT36" s="33"/>
    </row>
    <row r="37" spans="1:46" ht="72.75">
      <c r="A37" s="10" t="s">
        <v>288</v>
      </c>
      <c r="B37" s="33" t="s">
        <v>289</v>
      </c>
      <c r="C37" s="32"/>
      <c r="D37" s="33" t="s">
        <v>290</v>
      </c>
      <c r="E37" s="32">
        <v>340968</v>
      </c>
      <c r="F37" s="32">
        <v>730232</v>
      </c>
      <c r="G37" s="34">
        <v>0.57494226984899999</v>
      </c>
      <c r="H37" s="35">
        <v>43454</v>
      </c>
      <c r="I37" s="32" t="s">
        <v>50</v>
      </c>
      <c r="J37" s="33" t="s">
        <v>51</v>
      </c>
      <c r="K37" s="47"/>
      <c r="L37" s="33" t="s">
        <v>291</v>
      </c>
      <c r="M37" s="36">
        <v>43454</v>
      </c>
      <c r="N37" s="33" t="s">
        <v>53</v>
      </c>
      <c r="O37" s="35">
        <v>43585</v>
      </c>
      <c r="P37" s="32">
        <v>119</v>
      </c>
      <c r="Q37" s="32">
        <f>Table1[[#This Row],[Site capacity]]-Table1[[#This Row],[Total completions]]</f>
        <v>53</v>
      </c>
      <c r="R37" s="32">
        <v>0</v>
      </c>
      <c r="S37" s="32">
        <v>66</v>
      </c>
      <c r="T37" s="32">
        <v>53</v>
      </c>
      <c r="U37" s="32">
        <v>0</v>
      </c>
      <c r="V37" s="32">
        <v>0</v>
      </c>
      <c r="W37" s="32">
        <v>0</v>
      </c>
      <c r="X37" s="32">
        <v>0</v>
      </c>
      <c r="Y37" s="32">
        <v>0</v>
      </c>
      <c r="Z37" s="32">
        <v>0</v>
      </c>
      <c r="AA37" s="32">
        <v>0</v>
      </c>
      <c r="AB37" s="32">
        <v>0</v>
      </c>
      <c r="AC37" s="32">
        <v>0</v>
      </c>
      <c r="AD37" s="32">
        <v>0</v>
      </c>
      <c r="AE37" s="32">
        <f>SUM(Table1[[#This Row],[Programming Y1 (25-26)]:[Later years]])</f>
        <v>53</v>
      </c>
      <c r="AF37" s="32" t="s">
        <v>54</v>
      </c>
      <c r="AG37" s="33" t="s">
        <v>118</v>
      </c>
      <c r="AH37" s="32">
        <v>0</v>
      </c>
      <c r="AI37" s="32">
        <v>53</v>
      </c>
      <c r="AJ37" s="32">
        <v>119</v>
      </c>
      <c r="AK37" s="32">
        <v>0</v>
      </c>
      <c r="AL37" s="33" t="s">
        <v>56</v>
      </c>
      <c r="AM37" s="33"/>
      <c r="AN37" s="33" t="s">
        <v>122</v>
      </c>
      <c r="AO37" s="33" t="s">
        <v>292</v>
      </c>
      <c r="AP37" s="33" t="s">
        <v>123</v>
      </c>
      <c r="AQ37" s="33" t="s">
        <v>59</v>
      </c>
      <c r="AR37" s="33" t="s">
        <v>59</v>
      </c>
      <c r="AS37" s="33"/>
      <c r="AT37" s="33"/>
    </row>
    <row r="38" spans="1:46">
      <c r="A38" s="10" t="s">
        <v>293</v>
      </c>
      <c r="B38" s="33" t="s">
        <v>294</v>
      </c>
      <c r="C38" s="32"/>
      <c r="D38" s="33" t="s">
        <v>295</v>
      </c>
      <c r="E38" s="32">
        <v>339735</v>
      </c>
      <c r="F38" s="32">
        <v>730377</v>
      </c>
      <c r="G38" s="34">
        <v>0.28532220319899998</v>
      </c>
      <c r="H38" s="35">
        <v>43448</v>
      </c>
      <c r="I38" s="32" t="s">
        <v>50</v>
      </c>
      <c r="J38" s="33" t="s">
        <v>51</v>
      </c>
      <c r="K38" s="47"/>
      <c r="L38" s="33" t="s">
        <v>296</v>
      </c>
      <c r="M38" s="36">
        <v>43448</v>
      </c>
      <c r="N38" s="33" t="s">
        <v>53</v>
      </c>
      <c r="O38" s="35">
        <v>44551</v>
      </c>
      <c r="P38" s="32">
        <v>17</v>
      </c>
      <c r="Q38" s="32">
        <f>Table1[[#This Row],[Site capacity]]-Table1[[#This Row],[Total completions]]</f>
        <v>17</v>
      </c>
      <c r="R38" s="32">
        <v>0</v>
      </c>
      <c r="S38" s="32">
        <v>0</v>
      </c>
      <c r="T38" s="32">
        <v>17</v>
      </c>
      <c r="U38" s="32">
        <v>0</v>
      </c>
      <c r="V38" s="32">
        <v>0</v>
      </c>
      <c r="W38" s="32">
        <v>0</v>
      </c>
      <c r="X38" s="32">
        <v>0</v>
      </c>
      <c r="Y38" s="32">
        <v>0</v>
      </c>
      <c r="Z38" s="32">
        <v>0</v>
      </c>
      <c r="AA38" s="32">
        <v>0</v>
      </c>
      <c r="AB38" s="32">
        <v>0</v>
      </c>
      <c r="AC38" s="32">
        <v>0</v>
      </c>
      <c r="AD38" s="32">
        <v>0</v>
      </c>
      <c r="AE38" s="32">
        <f>SUM(Table1[[#This Row],[Programming Y1 (25-26)]:[Later years]])</f>
        <v>17</v>
      </c>
      <c r="AF38" s="32" t="s">
        <v>54</v>
      </c>
      <c r="AG38" s="33" t="s">
        <v>55</v>
      </c>
      <c r="AH38" s="32">
        <v>17</v>
      </c>
      <c r="AI38" s="32">
        <v>0</v>
      </c>
      <c r="AJ38" s="32">
        <v>17</v>
      </c>
      <c r="AK38" s="32">
        <v>0</v>
      </c>
      <c r="AL38" s="33" t="s">
        <v>56</v>
      </c>
      <c r="AM38" s="33"/>
      <c r="AN38" s="33" t="s">
        <v>297</v>
      </c>
      <c r="AO38" s="33" t="s">
        <v>297</v>
      </c>
      <c r="AP38" s="33" t="s">
        <v>123</v>
      </c>
      <c r="AQ38" s="33" t="s">
        <v>59</v>
      </c>
      <c r="AR38" s="33" t="s">
        <v>59</v>
      </c>
      <c r="AS38" s="33"/>
      <c r="AT38" s="33"/>
    </row>
    <row r="39" spans="1:46" ht="57.75">
      <c r="A39" s="10" t="s">
        <v>298</v>
      </c>
      <c r="B39" s="33" t="s">
        <v>299</v>
      </c>
      <c r="C39" s="32"/>
      <c r="D39" s="33" t="s">
        <v>300</v>
      </c>
      <c r="E39" s="32">
        <v>341769</v>
      </c>
      <c r="F39" s="32">
        <v>731105</v>
      </c>
      <c r="G39" s="34">
        <v>3.94844599899</v>
      </c>
      <c r="H39" s="35">
        <v>43564</v>
      </c>
      <c r="I39" s="32" t="s">
        <v>50</v>
      </c>
      <c r="J39" s="33" t="s">
        <v>51</v>
      </c>
      <c r="K39" s="47"/>
      <c r="L39" s="33" t="s">
        <v>301</v>
      </c>
      <c r="M39" s="36">
        <v>43564</v>
      </c>
      <c r="N39" s="33" t="s">
        <v>53</v>
      </c>
      <c r="O39" s="35">
        <v>44071</v>
      </c>
      <c r="P39" s="32">
        <v>130</v>
      </c>
      <c r="Q39" s="32">
        <f>Table1[[#This Row],[Site capacity]]-Table1[[#This Row],[Total completions]]</f>
        <v>60</v>
      </c>
      <c r="R39" s="32">
        <v>0</v>
      </c>
      <c r="S39" s="32">
        <v>70</v>
      </c>
      <c r="T39" s="32">
        <v>20</v>
      </c>
      <c r="U39" s="32">
        <v>20</v>
      </c>
      <c r="V39" s="32">
        <v>20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32">
        <v>0</v>
      </c>
      <c r="AE39" s="32">
        <f>SUM(Table1[[#This Row],[Programming Y1 (25-26)]:[Later years]])</f>
        <v>60</v>
      </c>
      <c r="AF39" s="32" t="s">
        <v>54</v>
      </c>
      <c r="AG39" s="33" t="s">
        <v>118</v>
      </c>
      <c r="AH39" s="32">
        <v>0</v>
      </c>
      <c r="AI39" s="32">
        <v>60</v>
      </c>
      <c r="AJ39" s="32">
        <v>48</v>
      </c>
      <c r="AK39" s="32">
        <v>22</v>
      </c>
      <c r="AL39" s="33" t="s">
        <v>56</v>
      </c>
      <c r="AM39" s="33"/>
      <c r="AN39" s="33" t="s">
        <v>122</v>
      </c>
      <c r="AO39" s="33" t="s">
        <v>122</v>
      </c>
      <c r="AP39" s="33" t="s">
        <v>123</v>
      </c>
      <c r="AQ39" s="33" t="s">
        <v>59</v>
      </c>
      <c r="AR39" s="33" t="s">
        <v>59</v>
      </c>
      <c r="AS39" s="33"/>
      <c r="AT39" s="33" t="s">
        <v>302</v>
      </c>
    </row>
    <row r="40" spans="1:46" ht="57.75">
      <c r="A40" s="10" t="s">
        <v>303</v>
      </c>
      <c r="B40" s="33" t="s">
        <v>304</v>
      </c>
      <c r="C40" s="32"/>
      <c r="D40" s="33" t="s">
        <v>305</v>
      </c>
      <c r="E40" s="32">
        <v>341351</v>
      </c>
      <c r="F40" s="32">
        <v>731255</v>
      </c>
      <c r="G40" s="34">
        <v>0.91843981739799996</v>
      </c>
      <c r="H40" s="35">
        <v>43726</v>
      </c>
      <c r="I40" s="32" t="s">
        <v>50</v>
      </c>
      <c r="J40" s="33" t="s">
        <v>51</v>
      </c>
      <c r="K40" s="47"/>
      <c r="L40" s="33" t="s">
        <v>306</v>
      </c>
      <c r="M40" s="36">
        <v>44519</v>
      </c>
      <c r="N40" s="33" t="s">
        <v>81</v>
      </c>
      <c r="O40" s="35"/>
      <c r="P40" s="32">
        <v>37</v>
      </c>
      <c r="Q40" s="32">
        <f>Table1[[#This Row],[Site capacity]]-Table1[[#This Row],[Total completions]]</f>
        <v>37</v>
      </c>
      <c r="R40" s="32">
        <v>0</v>
      </c>
      <c r="S40" s="32">
        <v>0</v>
      </c>
      <c r="T40" s="32">
        <v>0</v>
      </c>
      <c r="U40" s="32">
        <v>17</v>
      </c>
      <c r="V40" s="32">
        <v>20</v>
      </c>
      <c r="W40" s="32">
        <v>0</v>
      </c>
      <c r="X40" s="32">
        <v>0</v>
      </c>
      <c r="Y40" s="32">
        <v>0</v>
      </c>
      <c r="Z40" s="32">
        <v>0</v>
      </c>
      <c r="AA40" s="32">
        <v>0</v>
      </c>
      <c r="AB40" s="32">
        <v>0</v>
      </c>
      <c r="AC40" s="32">
        <v>0</v>
      </c>
      <c r="AD40" s="32">
        <v>0</v>
      </c>
      <c r="AE40" s="32">
        <f>SUM(Table1[[#This Row],[Programming Y1 (25-26)]:[Later years]])</f>
        <v>37</v>
      </c>
      <c r="AF40" s="32" t="s">
        <v>54</v>
      </c>
      <c r="AG40" s="33" t="s">
        <v>118</v>
      </c>
      <c r="AH40" s="32">
        <v>0</v>
      </c>
      <c r="AI40" s="32">
        <v>37</v>
      </c>
      <c r="AJ40" s="32">
        <v>16</v>
      </c>
      <c r="AK40" s="32">
        <v>21</v>
      </c>
      <c r="AL40" s="33" t="s">
        <v>56</v>
      </c>
      <c r="AM40" s="33"/>
      <c r="AN40" s="33" t="s">
        <v>307</v>
      </c>
      <c r="AO40" s="33" t="s">
        <v>307</v>
      </c>
      <c r="AP40" s="33" t="s">
        <v>123</v>
      </c>
      <c r="AQ40" s="33" t="s">
        <v>59</v>
      </c>
      <c r="AR40" s="33" t="s">
        <v>59</v>
      </c>
      <c r="AS40" s="33"/>
      <c r="AT40" s="33" t="s">
        <v>308</v>
      </c>
    </row>
    <row r="41" spans="1:46" ht="43.5">
      <c r="A41" s="10" t="s">
        <v>309</v>
      </c>
      <c r="B41" s="33" t="s">
        <v>310</v>
      </c>
      <c r="C41" s="32"/>
      <c r="D41" s="33" t="s">
        <v>311</v>
      </c>
      <c r="E41" s="32">
        <v>342852</v>
      </c>
      <c r="F41" s="32">
        <v>731829</v>
      </c>
      <c r="G41" s="34">
        <v>2.88165224886</v>
      </c>
      <c r="H41" s="35">
        <v>43817</v>
      </c>
      <c r="I41" s="32" t="s">
        <v>50</v>
      </c>
      <c r="J41" s="33" t="s">
        <v>51</v>
      </c>
      <c r="K41" s="47"/>
      <c r="L41" s="33" t="s">
        <v>312</v>
      </c>
      <c r="M41" s="36">
        <v>45176</v>
      </c>
      <c r="N41" s="33" t="s">
        <v>53</v>
      </c>
      <c r="O41" s="35">
        <v>45131</v>
      </c>
      <c r="P41" s="32">
        <v>71</v>
      </c>
      <c r="Q41" s="32">
        <f>Table1[[#This Row],[Site capacity]]-Table1[[#This Row],[Total completions]]</f>
        <v>49</v>
      </c>
      <c r="R41" s="32">
        <v>22</v>
      </c>
      <c r="S41" s="32">
        <v>22</v>
      </c>
      <c r="T41" s="32">
        <v>35</v>
      </c>
      <c r="U41" s="32">
        <v>14</v>
      </c>
      <c r="V41" s="32">
        <v>0</v>
      </c>
      <c r="W41" s="32">
        <v>0</v>
      </c>
      <c r="X41" s="32">
        <v>0</v>
      </c>
      <c r="Y41" s="32">
        <v>0</v>
      </c>
      <c r="Z41" s="32">
        <v>0</v>
      </c>
      <c r="AA41" s="32">
        <v>0</v>
      </c>
      <c r="AB41" s="32">
        <v>0</v>
      </c>
      <c r="AC41" s="32">
        <v>0</v>
      </c>
      <c r="AD41" s="32">
        <v>0</v>
      </c>
      <c r="AE41" s="32">
        <f>SUM(Table1[[#This Row],[Programming Y1 (25-26)]:[Later years]])</f>
        <v>49</v>
      </c>
      <c r="AF41" s="32" t="s">
        <v>54</v>
      </c>
      <c r="AG41" s="33" t="s">
        <v>55</v>
      </c>
      <c r="AH41" s="32">
        <f>Table1[[#This Row],[Site capacity]]-Table1[[#This Row],[Total completions]]</f>
        <v>49</v>
      </c>
      <c r="AI41" s="32">
        <v>0</v>
      </c>
      <c r="AJ41" s="32">
        <v>0</v>
      </c>
      <c r="AK41" s="32">
        <v>71</v>
      </c>
      <c r="AL41" s="33" t="s">
        <v>56</v>
      </c>
      <c r="AM41" s="33"/>
      <c r="AN41" s="33" t="s">
        <v>100</v>
      </c>
      <c r="AO41" s="33" t="s">
        <v>100</v>
      </c>
      <c r="AP41" s="33" t="s">
        <v>123</v>
      </c>
      <c r="AQ41" s="33" t="s">
        <v>59</v>
      </c>
      <c r="AR41" s="33" t="s">
        <v>59</v>
      </c>
      <c r="AS41" s="33"/>
      <c r="AT41" s="33" t="s">
        <v>313</v>
      </c>
    </row>
    <row r="42" spans="1:46" ht="57.75">
      <c r="A42" s="10" t="s">
        <v>314</v>
      </c>
      <c r="B42" s="33" t="s">
        <v>315</v>
      </c>
      <c r="C42" s="32"/>
      <c r="D42" s="33" t="s">
        <v>316</v>
      </c>
      <c r="E42" s="32">
        <v>336795</v>
      </c>
      <c r="F42" s="32">
        <v>731616</v>
      </c>
      <c r="G42" s="34">
        <v>0.213622512136</v>
      </c>
      <c r="H42" s="35">
        <v>43853</v>
      </c>
      <c r="I42" s="32" t="s">
        <v>50</v>
      </c>
      <c r="J42" s="33" t="s">
        <v>51</v>
      </c>
      <c r="K42" s="47"/>
      <c r="L42" s="33" t="s">
        <v>317</v>
      </c>
      <c r="M42" s="36">
        <v>43853</v>
      </c>
      <c r="N42" s="33" t="s">
        <v>53</v>
      </c>
      <c r="O42" s="35">
        <v>44487</v>
      </c>
      <c r="P42" s="32">
        <v>8</v>
      </c>
      <c r="Q42" s="32">
        <f>Table1[[#This Row],[Site capacity]]-Table1[[#This Row],[Total completions]]</f>
        <v>8</v>
      </c>
      <c r="R42" s="32">
        <v>0</v>
      </c>
      <c r="S42" s="32">
        <v>0</v>
      </c>
      <c r="T42" s="32">
        <v>8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>
        <v>0</v>
      </c>
      <c r="AA42" s="32">
        <v>0</v>
      </c>
      <c r="AB42" s="32">
        <v>0</v>
      </c>
      <c r="AC42" s="32">
        <v>0</v>
      </c>
      <c r="AD42" s="32">
        <v>0</v>
      </c>
      <c r="AE42" s="32">
        <f>SUM(Table1[[#This Row],[Programming Y1 (25-26)]:[Later years]])</f>
        <v>8</v>
      </c>
      <c r="AF42" s="32" t="s">
        <v>54</v>
      </c>
      <c r="AG42" s="33" t="s">
        <v>55</v>
      </c>
      <c r="AH42" s="32">
        <f>Table1[[#This Row],[Site capacity]]-Table1[[#This Row],[Total completions]]</f>
        <v>8</v>
      </c>
      <c r="AI42" s="32">
        <v>0</v>
      </c>
      <c r="AJ42" s="32">
        <v>0</v>
      </c>
      <c r="AK42" s="32">
        <v>8</v>
      </c>
      <c r="AL42" s="33" t="s">
        <v>56</v>
      </c>
      <c r="AM42" s="33"/>
      <c r="AN42" s="33" t="s">
        <v>318</v>
      </c>
      <c r="AO42" s="33" t="s">
        <v>319</v>
      </c>
      <c r="AP42" s="33" t="s">
        <v>123</v>
      </c>
      <c r="AQ42" s="33" t="s">
        <v>59</v>
      </c>
      <c r="AR42" s="33" t="s">
        <v>59</v>
      </c>
      <c r="AS42" s="33"/>
      <c r="AT42" s="33"/>
    </row>
    <row r="43" spans="1:46" ht="57.75">
      <c r="A43" s="10" t="s">
        <v>320</v>
      </c>
      <c r="B43" s="33" t="s">
        <v>321</v>
      </c>
      <c r="C43" s="32"/>
      <c r="D43" s="33" t="s">
        <v>322</v>
      </c>
      <c r="E43" s="32">
        <v>342795</v>
      </c>
      <c r="F43" s="32">
        <v>732954</v>
      </c>
      <c r="G43" s="34">
        <v>1.0199632708299999</v>
      </c>
      <c r="H43" s="35">
        <v>43972</v>
      </c>
      <c r="I43" s="32" t="s">
        <v>50</v>
      </c>
      <c r="J43" s="33" t="s">
        <v>51</v>
      </c>
      <c r="K43" s="47"/>
      <c r="L43" s="33" t="s">
        <v>323</v>
      </c>
      <c r="M43" s="36">
        <v>43972</v>
      </c>
      <c r="N43" s="33" t="s">
        <v>53</v>
      </c>
      <c r="O43" s="35">
        <v>44410</v>
      </c>
      <c r="P43" s="32">
        <v>14</v>
      </c>
      <c r="Q43" s="32">
        <f>Table1[[#This Row],[Site capacity]]-Table1[[#This Row],[Total completions]]</f>
        <v>2</v>
      </c>
      <c r="R43" s="32">
        <v>0</v>
      </c>
      <c r="S43" s="32">
        <v>12</v>
      </c>
      <c r="T43" s="32">
        <v>2</v>
      </c>
      <c r="U43" s="32">
        <v>0</v>
      </c>
      <c r="V43" s="32">
        <v>0</v>
      </c>
      <c r="W43" s="32">
        <v>0</v>
      </c>
      <c r="X43" s="32">
        <v>0</v>
      </c>
      <c r="Y43" s="32">
        <v>0</v>
      </c>
      <c r="Z43" s="32">
        <v>0</v>
      </c>
      <c r="AA43" s="32">
        <v>0</v>
      </c>
      <c r="AB43" s="32">
        <v>0</v>
      </c>
      <c r="AC43" s="32">
        <v>0</v>
      </c>
      <c r="AD43" s="32">
        <v>0</v>
      </c>
      <c r="AE43" s="32">
        <f>SUM(Table1[[#This Row],[Programming Y1 (25-26)]:[Later years]])</f>
        <v>2</v>
      </c>
      <c r="AF43" s="32" t="s">
        <v>54</v>
      </c>
      <c r="AG43" s="33" t="s">
        <v>55</v>
      </c>
      <c r="AH43" s="32">
        <f>Table1[[#This Row],[Site capacity]]-Table1[[#This Row],[Total completions]]</f>
        <v>2</v>
      </c>
      <c r="AI43" s="32">
        <v>0</v>
      </c>
      <c r="AJ43" s="32">
        <v>0</v>
      </c>
      <c r="AK43" s="32">
        <v>14</v>
      </c>
      <c r="AL43" s="33" t="s">
        <v>56</v>
      </c>
      <c r="AM43" s="33"/>
      <c r="AN43" s="33" t="s">
        <v>324</v>
      </c>
      <c r="AO43" s="33" t="s">
        <v>324</v>
      </c>
      <c r="AP43" s="33" t="s">
        <v>123</v>
      </c>
      <c r="AQ43" s="33" t="s">
        <v>59</v>
      </c>
      <c r="AR43" s="33" t="s">
        <v>59</v>
      </c>
      <c r="AS43" s="33"/>
      <c r="AT43" s="33"/>
    </row>
    <row r="44" spans="1:46" ht="29.25">
      <c r="A44" s="10" t="s">
        <v>325</v>
      </c>
      <c r="B44" s="33" t="s">
        <v>326</v>
      </c>
      <c r="C44" s="32"/>
      <c r="D44" s="33" t="s">
        <v>327</v>
      </c>
      <c r="E44" s="32">
        <v>340610</v>
      </c>
      <c r="F44" s="32">
        <v>730351</v>
      </c>
      <c r="G44" s="34">
        <v>0.12902400659300001</v>
      </c>
      <c r="H44" s="35">
        <v>44042</v>
      </c>
      <c r="I44" s="32" t="s">
        <v>50</v>
      </c>
      <c r="J44" s="33" t="s">
        <v>51</v>
      </c>
      <c r="K44" s="47"/>
      <c r="L44" s="33" t="s">
        <v>328</v>
      </c>
      <c r="M44" s="36">
        <v>44537</v>
      </c>
      <c r="N44" s="33" t="s">
        <v>53</v>
      </c>
      <c r="O44" s="35">
        <v>44986</v>
      </c>
      <c r="P44" s="32">
        <v>49</v>
      </c>
      <c r="Q44" s="32">
        <f>Table1[[#This Row],[Site capacity]]-Table1[[#This Row],[Total completions]]</f>
        <v>49</v>
      </c>
      <c r="R44" s="32">
        <v>0</v>
      </c>
      <c r="S44" s="32">
        <v>0</v>
      </c>
      <c r="T44" s="32">
        <v>49</v>
      </c>
      <c r="U44" s="32">
        <v>0</v>
      </c>
      <c r="V44" s="32">
        <v>0</v>
      </c>
      <c r="W44" s="32">
        <v>0</v>
      </c>
      <c r="X44" s="32">
        <v>0</v>
      </c>
      <c r="Y44" s="32">
        <v>0</v>
      </c>
      <c r="Z44" s="32">
        <v>0</v>
      </c>
      <c r="AA44" s="32">
        <v>0</v>
      </c>
      <c r="AB44" s="32">
        <v>0</v>
      </c>
      <c r="AC44" s="32">
        <v>0</v>
      </c>
      <c r="AD44" s="32">
        <v>0</v>
      </c>
      <c r="AE44" s="32">
        <f>SUM(Table1[[#This Row],[Programming Y1 (25-26)]:[Later years]])</f>
        <v>49</v>
      </c>
      <c r="AF44" s="32" t="s">
        <v>54</v>
      </c>
      <c r="AG44" s="33" t="s">
        <v>55</v>
      </c>
      <c r="AH44" s="32">
        <f>Table1[[#This Row],[Site capacity]]-Table1[[#This Row],[Total completions]]</f>
        <v>49</v>
      </c>
      <c r="AI44" s="32">
        <v>0</v>
      </c>
      <c r="AJ44" s="32">
        <v>49</v>
      </c>
      <c r="AK44" s="32">
        <v>0</v>
      </c>
      <c r="AL44" s="33" t="s">
        <v>56</v>
      </c>
      <c r="AM44" s="33"/>
      <c r="AN44" s="33" t="s">
        <v>329</v>
      </c>
      <c r="AO44" s="33" t="s">
        <v>329</v>
      </c>
      <c r="AP44" s="33" t="s">
        <v>123</v>
      </c>
      <c r="AQ44" s="33" t="s">
        <v>59</v>
      </c>
      <c r="AR44" s="33" t="s">
        <v>59</v>
      </c>
      <c r="AS44" s="33"/>
      <c r="AT44" s="33"/>
    </row>
    <row r="45" spans="1:46" ht="29.25">
      <c r="A45" s="10" t="s">
        <v>330</v>
      </c>
      <c r="B45" s="33" t="s">
        <v>331</v>
      </c>
      <c r="C45" s="32"/>
      <c r="D45" s="33" t="s">
        <v>332</v>
      </c>
      <c r="E45" s="32">
        <v>342348</v>
      </c>
      <c r="F45" s="32">
        <v>732644</v>
      </c>
      <c r="G45" s="34">
        <v>0.73951974334100001</v>
      </c>
      <c r="H45" s="35">
        <v>44022</v>
      </c>
      <c r="I45" s="32" t="s">
        <v>50</v>
      </c>
      <c r="J45" s="33" t="s">
        <v>51</v>
      </c>
      <c r="K45" s="47"/>
      <c r="L45" s="33" t="s">
        <v>333</v>
      </c>
      <c r="M45" s="36">
        <v>44229</v>
      </c>
      <c r="N45" s="33" t="s">
        <v>53</v>
      </c>
      <c r="O45" s="35">
        <v>45362</v>
      </c>
      <c r="P45" s="32">
        <v>21</v>
      </c>
      <c r="Q45" s="32">
        <f>Table1[[#This Row],[Site capacity]]-Table1[[#This Row],[Total completions]]</f>
        <v>21</v>
      </c>
      <c r="R45" s="32">
        <v>0</v>
      </c>
      <c r="S45" s="32">
        <v>0</v>
      </c>
      <c r="T45" s="32">
        <v>0</v>
      </c>
      <c r="U45" s="32">
        <v>21</v>
      </c>
      <c r="V45" s="32">
        <v>0</v>
      </c>
      <c r="W45" s="32">
        <v>0</v>
      </c>
      <c r="X45" s="32">
        <v>0</v>
      </c>
      <c r="Y45" s="32">
        <v>0</v>
      </c>
      <c r="Z45" s="32">
        <v>0</v>
      </c>
      <c r="AA45" s="32">
        <v>0</v>
      </c>
      <c r="AB45" s="32">
        <v>0</v>
      </c>
      <c r="AC45" s="32">
        <v>0</v>
      </c>
      <c r="AD45" s="32">
        <v>0</v>
      </c>
      <c r="AE45" s="32">
        <f>SUM(Table1[[#This Row],[Programming Y1 (25-26)]:[Later years]])</f>
        <v>21</v>
      </c>
      <c r="AF45" s="32" t="s">
        <v>54</v>
      </c>
      <c r="AG45" s="33" t="s">
        <v>118</v>
      </c>
      <c r="AH45" s="32">
        <v>0</v>
      </c>
      <c r="AI45" s="32">
        <v>21</v>
      </c>
      <c r="AJ45" s="32">
        <v>8</v>
      </c>
      <c r="AK45" s="32">
        <v>13</v>
      </c>
      <c r="AL45" s="33" t="s">
        <v>56</v>
      </c>
      <c r="AM45" s="33"/>
      <c r="AN45" s="33" t="s">
        <v>180</v>
      </c>
      <c r="AO45" s="33" t="s">
        <v>180</v>
      </c>
      <c r="AP45" s="33" t="s">
        <v>123</v>
      </c>
      <c r="AQ45" s="33" t="s">
        <v>59</v>
      </c>
      <c r="AR45" s="33" t="s">
        <v>59</v>
      </c>
      <c r="AS45" s="33"/>
      <c r="AT45" s="33"/>
    </row>
    <row r="46" spans="1:46" ht="101.25">
      <c r="A46" s="10" t="s">
        <v>334</v>
      </c>
      <c r="B46" s="33" t="s">
        <v>335</v>
      </c>
      <c r="C46" s="32"/>
      <c r="D46" s="33" t="s">
        <v>336</v>
      </c>
      <c r="E46" s="32">
        <v>343109</v>
      </c>
      <c r="F46" s="32">
        <v>732956</v>
      </c>
      <c r="G46" s="34">
        <v>2.19815161556</v>
      </c>
      <c r="H46" s="35">
        <v>44245</v>
      </c>
      <c r="I46" s="32" t="s">
        <v>50</v>
      </c>
      <c r="J46" s="33" t="s">
        <v>51</v>
      </c>
      <c r="K46" s="47"/>
      <c r="L46" s="33" t="s">
        <v>337</v>
      </c>
      <c r="M46" s="36">
        <v>44767</v>
      </c>
      <c r="N46" s="33" t="s">
        <v>81</v>
      </c>
      <c r="O46" s="35"/>
      <c r="P46" s="32">
        <v>42</v>
      </c>
      <c r="Q46" s="32">
        <f>Table1[[#This Row],[Site capacity]]-Table1[[#This Row],[Total completions]]</f>
        <v>42</v>
      </c>
      <c r="R46" s="32">
        <v>0</v>
      </c>
      <c r="S46" s="32">
        <v>0</v>
      </c>
      <c r="T46" s="32">
        <v>22</v>
      </c>
      <c r="U46" s="32">
        <v>20</v>
      </c>
      <c r="V46" s="32">
        <v>0</v>
      </c>
      <c r="W46" s="32">
        <v>0</v>
      </c>
      <c r="X46" s="32">
        <v>0</v>
      </c>
      <c r="Y46" s="32">
        <v>0</v>
      </c>
      <c r="Z46" s="32">
        <v>0</v>
      </c>
      <c r="AA46" s="32">
        <v>0</v>
      </c>
      <c r="AB46" s="32">
        <v>0</v>
      </c>
      <c r="AC46" s="32">
        <v>0</v>
      </c>
      <c r="AD46" s="32">
        <v>0</v>
      </c>
      <c r="AE46" s="32">
        <f>SUM(Table1[[#This Row],[Programming Y1 (25-26)]:[Later years]])</f>
        <v>42</v>
      </c>
      <c r="AF46" s="32" t="s">
        <v>54</v>
      </c>
      <c r="AG46" s="33" t="s">
        <v>118</v>
      </c>
      <c r="AH46" s="32">
        <v>0</v>
      </c>
      <c r="AI46" s="32">
        <v>42</v>
      </c>
      <c r="AJ46" s="32">
        <v>32</v>
      </c>
      <c r="AK46" s="32">
        <v>10</v>
      </c>
      <c r="AL46" s="33" t="s">
        <v>56</v>
      </c>
      <c r="AM46" s="33"/>
      <c r="AN46" s="33" t="s">
        <v>121</v>
      </c>
      <c r="AO46" s="33" t="s">
        <v>121</v>
      </c>
      <c r="AP46" s="33" t="s">
        <v>123</v>
      </c>
      <c r="AQ46" s="33" t="s">
        <v>124</v>
      </c>
      <c r="AR46" s="33" t="s">
        <v>59</v>
      </c>
      <c r="AS46" s="33"/>
      <c r="AT46" s="33"/>
    </row>
    <row r="47" spans="1:46">
      <c r="A47" s="10" t="s">
        <v>338</v>
      </c>
      <c r="B47" s="33" t="s">
        <v>339</v>
      </c>
      <c r="C47" s="32"/>
      <c r="D47" s="33" t="s">
        <v>340</v>
      </c>
      <c r="E47" s="32">
        <v>341712</v>
      </c>
      <c r="F47" s="32">
        <v>731577</v>
      </c>
      <c r="G47" s="34">
        <v>0.22414745948500001</v>
      </c>
      <c r="H47" s="35">
        <v>44126</v>
      </c>
      <c r="I47" s="32" t="s">
        <v>50</v>
      </c>
      <c r="J47" s="33" t="s">
        <v>51</v>
      </c>
      <c r="K47" s="47"/>
      <c r="L47" s="33" t="s">
        <v>341</v>
      </c>
      <c r="M47" s="36">
        <v>44126</v>
      </c>
      <c r="N47" s="33" t="s">
        <v>53</v>
      </c>
      <c r="O47" s="35">
        <v>44468</v>
      </c>
      <c r="P47" s="32">
        <v>4</v>
      </c>
      <c r="Q47" s="32">
        <f>Table1[[#This Row],[Site capacity]]-Table1[[#This Row],[Total completions]]</f>
        <v>4</v>
      </c>
      <c r="R47" s="32">
        <v>0</v>
      </c>
      <c r="S47" s="32">
        <v>0</v>
      </c>
      <c r="T47" s="32">
        <v>0</v>
      </c>
      <c r="U47" s="32">
        <v>4</v>
      </c>
      <c r="V47" s="32">
        <v>0</v>
      </c>
      <c r="W47" s="32">
        <v>0</v>
      </c>
      <c r="X47" s="32">
        <v>0</v>
      </c>
      <c r="Y47" s="32">
        <v>0</v>
      </c>
      <c r="Z47" s="32">
        <v>0</v>
      </c>
      <c r="AA47" s="32">
        <v>0</v>
      </c>
      <c r="AB47" s="32">
        <v>0</v>
      </c>
      <c r="AC47" s="32">
        <v>0</v>
      </c>
      <c r="AD47" s="32">
        <v>0</v>
      </c>
      <c r="AE47" s="32">
        <f>SUM(Table1[[#This Row],[Programming Y1 (25-26)]:[Later years]])</f>
        <v>4</v>
      </c>
      <c r="AF47" s="32" t="s">
        <v>54</v>
      </c>
      <c r="AG47" s="33" t="s">
        <v>55</v>
      </c>
      <c r="AH47" s="32">
        <v>4</v>
      </c>
      <c r="AI47" s="32">
        <v>0</v>
      </c>
      <c r="AJ47" s="32">
        <v>3</v>
      </c>
      <c r="AK47" s="32">
        <v>1</v>
      </c>
      <c r="AL47" s="33" t="s">
        <v>56</v>
      </c>
      <c r="AM47" s="33"/>
      <c r="AN47" s="33" t="s">
        <v>342</v>
      </c>
      <c r="AO47" s="33" t="s">
        <v>342</v>
      </c>
      <c r="AP47" s="33" t="s">
        <v>123</v>
      </c>
      <c r="AQ47" s="33" t="s">
        <v>59</v>
      </c>
      <c r="AR47" s="33" t="s">
        <v>59</v>
      </c>
      <c r="AS47" s="33"/>
      <c r="AT47" s="33"/>
    </row>
    <row r="48" spans="1:46">
      <c r="A48" s="10" t="s">
        <v>343</v>
      </c>
      <c r="B48" s="33" t="s">
        <v>344</v>
      </c>
      <c r="C48" s="32"/>
      <c r="D48" s="33" t="s">
        <v>345</v>
      </c>
      <c r="E48" s="32">
        <v>341769</v>
      </c>
      <c r="F48" s="32">
        <v>731399</v>
      </c>
      <c r="G48" s="34">
        <v>0.266345579996</v>
      </c>
      <c r="H48" s="35">
        <v>44153</v>
      </c>
      <c r="I48" s="32" t="s">
        <v>50</v>
      </c>
      <c r="J48" s="33" t="s">
        <v>51</v>
      </c>
      <c r="K48" s="47"/>
      <c r="L48" s="33" t="s">
        <v>346</v>
      </c>
      <c r="M48" s="36">
        <v>44153</v>
      </c>
      <c r="N48" s="33" t="s">
        <v>53</v>
      </c>
      <c r="O48" s="35">
        <v>45413</v>
      </c>
      <c r="P48" s="32">
        <v>8</v>
      </c>
      <c r="Q48" s="32">
        <f>Table1[[#This Row],[Site capacity]]-Table1[[#This Row],[Total completions]]</f>
        <v>8</v>
      </c>
      <c r="R48" s="32">
        <v>0</v>
      </c>
      <c r="S48" s="32">
        <v>0</v>
      </c>
      <c r="T48" s="32">
        <v>8</v>
      </c>
      <c r="U48" s="32">
        <v>0</v>
      </c>
      <c r="V48" s="32">
        <v>0</v>
      </c>
      <c r="W48" s="32">
        <v>0</v>
      </c>
      <c r="X48" s="32">
        <v>0</v>
      </c>
      <c r="Y48" s="32">
        <v>0</v>
      </c>
      <c r="Z48" s="32">
        <v>0</v>
      </c>
      <c r="AA48" s="32">
        <v>0</v>
      </c>
      <c r="AB48" s="32">
        <v>0</v>
      </c>
      <c r="AC48" s="32">
        <v>0</v>
      </c>
      <c r="AD48" s="32">
        <v>0</v>
      </c>
      <c r="AE48" s="32">
        <f>SUM(Table1[[#This Row],[Programming Y1 (25-26)]:[Later years]])</f>
        <v>8</v>
      </c>
      <c r="AF48" s="32" t="s">
        <v>54</v>
      </c>
      <c r="AG48" s="33" t="s">
        <v>55</v>
      </c>
      <c r="AH48" s="32">
        <v>8</v>
      </c>
      <c r="AI48" s="32">
        <v>0</v>
      </c>
      <c r="AJ48" s="32">
        <v>0</v>
      </c>
      <c r="AK48" s="32">
        <v>8</v>
      </c>
      <c r="AL48" s="33" t="s">
        <v>56</v>
      </c>
      <c r="AM48" s="33"/>
      <c r="AN48" s="33" t="s">
        <v>347</v>
      </c>
      <c r="AO48" s="33" t="s">
        <v>347</v>
      </c>
      <c r="AP48" s="33" t="s">
        <v>123</v>
      </c>
      <c r="AQ48" s="33" t="s">
        <v>59</v>
      </c>
      <c r="AR48" s="33" t="s">
        <v>59</v>
      </c>
      <c r="AS48" s="33"/>
      <c r="AT48" s="33"/>
    </row>
    <row r="49" spans="1:46" ht="29.25">
      <c r="A49" s="10" t="s">
        <v>348</v>
      </c>
      <c r="B49" s="33" t="s">
        <v>349</v>
      </c>
      <c r="C49" s="32"/>
      <c r="D49" s="33" t="s">
        <v>350</v>
      </c>
      <c r="E49" s="32">
        <v>339990</v>
      </c>
      <c r="F49" s="32">
        <v>730905</v>
      </c>
      <c r="G49" s="34">
        <v>1.3420630391199999</v>
      </c>
      <c r="H49" s="35">
        <v>44363</v>
      </c>
      <c r="I49" s="32" t="s">
        <v>50</v>
      </c>
      <c r="J49" s="33" t="s">
        <v>51</v>
      </c>
      <c r="K49" s="47"/>
      <c r="L49" s="33" t="s">
        <v>351</v>
      </c>
      <c r="M49" s="36">
        <v>44363</v>
      </c>
      <c r="N49" s="33" t="s">
        <v>53</v>
      </c>
      <c r="O49" s="35">
        <v>44722</v>
      </c>
      <c r="P49" s="32">
        <v>40</v>
      </c>
      <c r="Q49" s="32">
        <f>Table1[[#This Row],[Site capacity]]-Table1[[#This Row],[Total completions]]</f>
        <v>27</v>
      </c>
      <c r="R49" s="32">
        <v>5</v>
      </c>
      <c r="S49" s="32">
        <v>13</v>
      </c>
      <c r="T49" s="32">
        <v>16</v>
      </c>
      <c r="U49" s="32">
        <v>11</v>
      </c>
      <c r="V49" s="32">
        <v>0</v>
      </c>
      <c r="W49" s="32">
        <v>0</v>
      </c>
      <c r="X49" s="32">
        <v>0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32">
        <v>0</v>
      </c>
      <c r="AE49" s="32">
        <f>SUM(Table1[[#This Row],[Programming Y1 (25-26)]:[Later years]])</f>
        <v>27</v>
      </c>
      <c r="AF49" s="32" t="s">
        <v>54</v>
      </c>
      <c r="AG49" s="33" t="s">
        <v>55</v>
      </c>
      <c r="AH49" s="32">
        <v>27</v>
      </c>
      <c r="AI49" s="32">
        <v>0</v>
      </c>
      <c r="AJ49" s="32">
        <v>0</v>
      </c>
      <c r="AK49" s="32">
        <v>40</v>
      </c>
      <c r="AL49" s="33" t="s">
        <v>56</v>
      </c>
      <c r="AM49" s="33"/>
      <c r="AN49" s="33" t="s">
        <v>352</v>
      </c>
      <c r="AO49" s="33" t="s">
        <v>352</v>
      </c>
      <c r="AP49" s="33" t="s">
        <v>123</v>
      </c>
      <c r="AQ49" s="33" t="s">
        <v>59</v>
      </c>
      <c r="AR49" s="33" t="s">
        <v>59</v>
      </c>
      <c r="AS49" s="33"/>
      <c r="AT49" s="33"/>
    </row>
    <row r="50" spans="1:46" ht="43.5">
      <c r="A50" s="10" t="s">
        <v>353</v>
      </c>
      <c r="B50" s="33" t="s">
        <v>354</v>
      </c>
      <c r="C50" s="32"/>
      <c r="D50" s="33" t="s">
        <v>355</v>
      </c>
      <c r="E50" s="32">
        <v>337386</v>
      </c>
      <c r="F50" s="32">
        <v>732179</v>
      </c>
      <c r="G50" s="34">
        <v>0.211195921688</v>
      </c>
      <c r="H50" s="35">
        <v>44409</v>
      </c>
      <c r="I50" s="32" t="s">
        <v>50</v>
      </c>
      <c r="J50" s="33" t="s">
        <v>51</v>
      </c>
      <c r="K50" s="47"/>
      <c r="L50" s="33" t="s">
        <v>356</v>
      </c>
      <c r="M50" s="36">
        <v>44425</v>
      </c>
      <c r="N50" s="33" t="s">
        <v>53</v>
      </c>
      <c r="O50" s="35">
        <v>45152</v>
      </c>
      <c r="P50" s="32">
        <v>18</v>
      </c>
      <c r="Q50" s="32">
        <f>Table1[[#This Row],[Site capacity]]-Table1[[#This Row],[Total completions]]</f>
        <v>18</v>
      </c>
      <c r="R50" s="32">
        <v>0</v>
      </c>
      <c r="S50" s="32">
        <v>0</v>
      </c>
      <c r="T50" s="32">
        <v>18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32">
        <v>0</v>
      </c>
      <c r="AE50" s="32">
        <f>SUM(Table1[[#This Row],[Programming Y1 (25-26)]:[Later years]])</f>
        <v>18</v>
      </c>
      <c r="AF50" s="32" t="s">
        <v>54</v>
      </c>
      <c r="AG50" s="33" t="s">
        <v>118</v>
      </c>
      <c r="AH50" s="32">
        <v>0</v>
      </c>
      <c r="AI50" s="32">
        <v>18</v>
      </c>
      <c r="AJ50" s="32">
        <v>18</v>
      </c>
      <c r="AK50" s="32">
        <v>0</v>
      </c>
      <c r="AL50" s="33" t="s">
        <v>56</v>
      </c>
      <c r="AM50" s="33"/>
      <c r="AN50" s="33" t="s">
        <v>357</v>
      </c>
      <c r="AO50" s="33" t="s">
        <v>357</v>
      </c>
      <c r="AP50" s="33" t="s">
        <v>123</v>
      </c>
      <c r="AQ50" s="33" t="s">
        <v>59</v>
      </c>
      <c r="AR50" s="33" t="s">
        <v>59</v>
      </c>
      <c r="AS50" s="33"/>
      <c r="AT50" s="33" t="s">
        <v>358</v>
      </c>
    </row>
    <row r="51" spans="1:46" ht="29.25">
      <c r="A51" s="10" t="s">
        <v>359</v>
      </c>
      <c r="B51" s="33" t="s">
        <v>360</v>
      </c>
      <c r="C51" s="32"/>
      <c r="D51" s="33" t="s">
        <v>361</v>
      </c>
      <c r="E51" s="32">
        <v>340357</v>
      </c>
      <c r="F51" s="32">
        <v>730131</v>
      </c>
      <c r="G51" s="34">
        <v>2.8412288249099998E-2</v>
      </c>
      <c r="H51" s="35">
        <v>44518</v>
      </c>
      <c r="I51" s="32" t="s">
        <v>50</v>
      </c>
      <c r="J51" s="33" t="s">
        <v>51</v>
      </c>
      <c r="K51" s="47"/>
      <c r="L51" s="33" t="s">
        <v>362</v>
      </c>
      <c r="M51" s="36">
        <v>44518</v>
      </c>
      <c r="N51" s="33" t="s">
        <v>53</v>
      </c>
      <c r="O51" s="35">
        <v>45444</v>
      </c>
      <c r="P51" s="32">
        <v>14</v>
      </c>
      <c r="Q51" s="32">
        <f>Table1[[#This Row],[Site capacity]]-Table1[[#This Row],[Total completions]]</f>
        <v>14</v>
      </c>
      <c r="R51" s="32">
        <v>0</v>
      </c>
      <c r="S51" s="32">
        <v>0</v>
      </c>
      <c r="T51" s="32">
        <v>14</v>
      </c>
      <c r="U51" s="32">
        <v>0</v>
      </c>
      <c r="V51" s="32">
        <v>0</v>
      </c>
      <c r="W51" s="32">
        <v>0</v>
      </c>
      <c r="X51" s="32">
        <v>0</v>
      </c>
      <c r="Y51" s="32">
        <v>0</v>
      </c>
      <c r="Z51" s="32">
        <v>0</v>
      </c>
      <c r="AA51" s="32">
        <v>0</v>
      </c>
      <c r="AB51" s="32">
        <v>0</v>
      </c>
      <c r="AC51" s="32">
        <v>0</v>
      </c>
      <c r="AD51" s="32">
        <v>0</v>
      </c>
      <c r="AE51" s="32">
        <f>SUM(Table1[[#This Row],[Programming Y1 (25-26)]:[Later years]])</f>
        <v>14</v>
      </c>
      <c r="AF51" s="32" t="s">
        <v>54</v>
      </c>
      <c r="AG51" s="33" t="s">
        <v>55</v>
      </c>
      <c r="AH51" s="32">
        <v>14</v>
      </c>
      <c r="AI51" s="32">
        <v>0</v>
      </c>
      <c r="AJ51" s="32">
        <v>14</v>
      </c>
      <c r="AK51" s="32">
        <v>0</v>
      </c>
      <c r="AL51" s="33" t="s">
        <v>56</v>
      </c>
      <c r="AM51" s="33"/>
      <c r="AN51" s="33" t="s">
        <v>363</v>
      </c>
      <c r="AO51" s="33" t="s">
        <v>363</v>
      </c>
      <c r="AP51" s="33" t="s">
        <v>123</v>
      </c>
      <c r="AQ51" s="33" t="s">
        <v>59</v>
      </c>
      <c r="AR51" s="33" t="s">
        <v>59</v>
      </c>
      <c r="AS51" s="33"/>
      <c r="AT51" s="33"/>
    </row>
    <row r="52" spans="1:46" ht="43.5">
      <c r="A52" s="10" t="s">
        <v>364</v>
      </c>
      <c r="B52" s="33" t="s">
        <v>365</v>
      </c>
      <c r="C52" s="32"/>
      <c r="D52" s="33" t="s">
        <v>366</v>
      </c>
      <c r="E52" s="32">
        <v>343400</v>
      </c>
      <c r="F52" s="32">
        <v>732158</v>
      </c>
      <c r="G52" s="34">
        <v>2.1000514364299998</v>
      </c>
      <c r="H52" s="35">
        <v>44636</v>
      </c>
      <c r="I52" s="32" t="s">
        <v>50</v>
      </c>
      <c r="J52" s="33" t="s">
        <v>51</v>
      </c>
      <c r="K52" s="47"/>
      <c r="L52" s="33" t="s">
        <v>367</v>
      </c>
      <c r="M52" s="36">
        <v>44636</v>
      </c>
      <c r="N52" s="33" t="s">
        <v>53</v>
      </c>
      <c r="O52" s="35">
        <v>44936</v>
      </c>
      <c r="P52" s="32">
        <v>67</v>
      </c>
      <c r="Q52" s="32">
        <f>Table1[[#This Row],[Site capacity]]-Table1[[#This Row],[Total completions]]</f>
        <v>67</v>
      </c>
      <c r="R52" s="32">
        <v>28</v>
      </c>
      <c r="S52" s="32">
        <v>0</v>
      </c>
      <c r="T52" s="32">
        <v>55</v>
      </c>
      <c r="U52" s="32">
        <v>12</v>
      </c>
      <c r="V52" s="32">
        <v>0</v>
      </c>
      <c r="W52" s="32">
        <v>0</v>
      </c>
      <c r="X52" s="32">
        <v>0</v>
      </c>
      <c r="Y52" s="32">
        <v>0</v>
      </c>
      <c r="Z52" s="32">
        <v>0</v>
      </c>
      <c r="AA52" s="32">
        <v>0</v>
      </c>
      <c r="AB52" s="32">
        <v>0</v>
      </c>
      <c r="AC52" s="32">
        <v>0</v>
      </c>
      <c r="AD52" s="32">
        <v>0</v>
      </c>
      <c r="AE52" s="32">
        <f>SUM(Table1[[#This Row],[Programming Y1 (25-26)]:[Later years]])</f>
        <v>67</v>
      </c>
      <c r="AF52" s="32" t="s">
        <v>54</v>
      </c>
      <c r="AG52" s="33" t="s">
        <v>118</v>
      </c>
      <c r="AH52" s="32">
        <v>0</v>
      </c>
      <c r="AI52" s="32">
        <v>67</v>
      </c>
      <c r="AJ52" s="32">
        <v>24</v>
      </c>
      <c r="AK52" s="32">
        <v>43</v>
      </c>
      <c r="AL52" s="33" t="s">
        <v>56</v>
      </c>
      <c r="AM52" s="33"/>
      <c r="AN52" s="33" t="s">
        <v>368</v>
      </c>
      <c r="AO52" s="33" t="s">
        <v>292</v>
      </c>
      <c r="AP52" s="33" t="s">
        <v>123</v>
      </c>
      <c r="AQ52" s="33" t="s">
        <v>59</v>
      </c>
      <c r="AR52" s="33" t="s">
        <v>59</v>
      </c>
      <c r="AS52" s="33"/>
      <c r="AT52" s="33"/>
    </row>
    <row r="53" spans="1:46" ht="29.25">
      <c r="A53" s="10" t="s">
        <v>369</v>
      </c>
      <c r="B53" s="33" t="s">
        <v>370</v>
      </c>
      <c r="C53" s="32"/>
      <c r="D53" s="33" t="s">
        <v>371</v>
      </c>
      <c r="E53" s="32">
        <v>340952</v>
      </c>
      <c r="F53" s="32">
        <v>732266</v>
      </c>
      <c r="G53" s="34">
        <v>6.3066798358999998</v>
      </c>
      <c r="H53" s="35">
        <v>44609</v>
      </c>
      <c r="I53" s="32" t="s">
        <v>50</v>
      </c>
      <c r="J53" s="33" t="s">
        <v>51</v>
      </c>
      <c r="K53" s="47"/>
      <c r="L53" s="33" t="s">
        <v>372</v>
      </c>
      <c r="M53" s="36">
        <v>45310</v>
      </c>
      <c r="N53" s="33" t="s">
        <v>53</v>
      </c>
      <c r="O53" s="35">
        <v>44880</v>
      </c>
      <c r="P53" s="32">
        <v>223</v>
      </c>
      <c r="Q53" s="32">
        <f>Table1[[#This Row],[Site capacity]]-Table1[[#This Row],[Total completions]]</f>
        <v>133</v>
      </c>
      <c r="R53" s="32">
        <v>62</v>
      </c>
      <c r="S53" s="32">
        <v>90</v>
      </c>
      <c r="T53" s="32">
        <v>52</v>
      </c>
      <c r="U53" s="32">
        <v>65</v>
      </c>
      <c r="V53" s="32">
        <v>41</v>
      </c>
      <c r="W53" s="32">
        <v>30</v>
      </c>
      <c r="X53" s="32">
        <v>7</v>
      </c>
      <c r="Y53" s="32">
        <v>0</v>
      </c>
      <c r="Z53" s="32">
        <v>0</v>
      </c>
      <c r="AA53" s="32">
        <v>0</v>
      </c>
      <c r="AB53" s="32">
        <v>0</v>
      </c>
      <c r="AC53" s="32">
        <v>0</v>
      </c>
      <c r="AD53" s="32">
        <v>0</v>
      </c>
      <c r="AE53" s="32">
        <f>SUM(Table1[[#This Row],[Programming Y1 (25-26)]:[Later years]])</f>
        <v>195</v>
      </c>
      <c r="AF53" s="32" t="s">
        <v>63</v>
      </c>
      <c r="AG53" s="33" t="s">
        <v>55</v>
      </c>
      <c r="AH53" s="32">
        <v>133</v>
      </c>
      <c r="AI53" s="32">
        <v>0</v>
      </c>
      <c r="AJ53" s="32">
        <v>56</v>
      </c>
      <c r="AK53" s="32">
        <v>167</v>
      </c>
      <c r="AL53" s="33" t="s">
        <v>56</v>
      </c>
      <c r="AM53" s="33"/>
      <c r="AN53" s="33" t="s">
        <v>373</v>
      </c>
      <c r="AO53" s="33" t="s">
        <v>68</v>
      </c>
      <c r="AP53" s="33" t="s">
        <v>123</v>
      </c>
      <c r="AQ53" s="33" t="s">
        <v>59</v>
      </c>
      <c r="AR53" s="33" t="s">
        <v>59</v>
      </c>
      <c r="AS53" s="33"/>
      <c r="AT53" s="33" t="s">
        <v>374</v>
      </c>
    </row>
    <row r="54" spans="1:46">
      <c r="A54" s="10" t="s">
        <v>375</v>
      </c>
      <c r="B54" s="33" t="s">
        <v>376</v>
      </c>
      <c r="C54" s="32"/>
      <c r="D54" s="33" t="s">
        <v>377</v>
      </c>
      <c r="E54" s="32">
        <v>338192</v>
      </c>
      <c r="F54" s="32">
        <v>731432</v>
      </c>
      <c r="G54" s="34">
        <v>0.57137183050100004</v>
      </c>
      <c r="H54" s="35">
        <v>44637</v>
      </c>
      <c r="I54" s="32" t="s">
        <v>50</v>
      </c>
      <c r="J54" s="33" t="s">
        <v>51</v>
      </c>
      <c r="K54" s="47"/>
      <c r="L54" s="33" t="s">
        <v>378</v>
      </c>
      <c r="M54" s="36">
        <v>44637</v>
      </c>
      <c r="N54" s="33" t="s">
        <v>53</v>
      </c>
      <c r="O54" s="35">
        <v>45523</v>
      </c>
      <c r="P54" s="32">
        <v>54</v>
      </c>
      <c r="Q54" s="32">
        <f>Table1[[#This Row],[Site capacity]]-Table1[[#This Row],[Total completions]]</f>
        <v>54</v>
      </c>
      <c r="R54" s="32">
        <v>0</v>
      </c>
      <c r="S54" s="32">
        <v>0</v>
      </c>
      <c r="T54" s="32">
        <v>0</v>
      </c>
      <c r="U54" s="32">
        <v>54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f>SUM(Table1[[#This Row],[Programming Y1 (25-26)]:[Later years]])</f>
        <v>54</v>
      </c>
      <c r="AF54" s="32" t="s">
        <v>54</v>
      </c>
      <c r="AG54" s="33" t="s">
        <v>118</v>
      </c>
      <c r="AH54" s="32">
        <v>0</v>
      </c>
      <c r="AI54" s="32">
        <v>54</v>
      </c>
      <c r="AJ54" s="32">
        <v>54</v>
      </c>
      <c r="AK54" s="32">
        <v>0</v>
      </c>
      <c r="AL54" s="33" t="s">
        <v>56</v>
      </c>
      <c r="AM54" s="33"/>
      <c r="AN54" s="33" t="s">
        <v>122</v>
      </c>
      <c r="AO54" s="33" t="s">
        <v>379</v>
      </c>
      <c r="AP54" s="33" t="s">
        <v>123</v>
      </c>
      <c r="AQ54" s="33" t="s">
        <v>124</v>
      </c>
      <c r="AR54" s="33" t="s">
        <v>59</v>
      </c>
      <c r="AS54" s="33"/>
      <c r="AT54" s="33"/>
    </row>
    <row r="55" spans="1:46" ht="29.25">
      <c r="A55" s="10" t="s">
        <v>380</v>
      </c>
      <c r="B55" s="33" t="s">
        <v>381</v>
      </c>
      <c r="C55" s="32"/>
      <c r="D55" s="33" t="s">
        <v>382</v>
      </c>
      <c r="E55" s="32">
        <v>339644</v>
      </c>
      <c r="F55" s="32">
        <v>730319</v>
      </c>
      <c r="G55" s="34">
        <v>0.159906298694</v>
      </c>
      <c r="H55" s="35">
        <v>44831</v>
      </c>
      <c r="I55" s="32" t="s">
        <v>50</v>
      </c>
      <c r="J55" s="33" t="s">
        <v>51</v>
      </c>
      <c r="K55" s="47"/>
      <c r="L55" s="33" t="s">
        <v>383</v>
      </c>
      <c r="M55" s="36">
        <v>44831</v>
      </c>
      <c r="N55" s="33" t="s">
        <v>81</v>
      </c>
      <c r="O55" s="35"/>
      <c r="P55" s="32">
        <v>18</v>
      </c>
      <c r="Q55" s="32">
        <f>Table1[[#This Row],[Site capacity]]-Table1[[#This Row],[Total completions]]</f>
        <v>18</v>
      </c>
      <c r="R55" s="32">
        <v>0</v>
      </c>
      <c r="S55" s="32">
        <v>0</v>
      </c>
      <c r="T55" s="32">
        <v>0</v>
      </c>
      <c r="U55" s="32">
        <v>18</v>
      </c>
      <c r="V55" s="32">
        <v>0</v>
      </c>
      <c r="W55" s="32">
        <v>0</v>
      </c>
      <c r="X55" s="32">
        <v>0</v>
      </c>
      <c r="Y55" s="32">
        <v>0</v>
      </c>
      <c r="Z55" s="32">
        <v>0</v>
      </c>
      <c r="AA55" s="32">
        <v>0</v>
      </c>
      <c r="AB55" s="32">
        <v>0</v>
      </c>
      <c r="AC55" s="32">
        <v>0</v>
      </c>
      <c r="AD55" s="32">
        <v>0</v>
      </c>
      <c r="AE55" s="32">
        <f>SUM(Table1[[#This Row],[Programming Y1 (25-26)]:[Later years]])</f>
        <v>18</v>
      </c>
      <c r="AF55" s="32" t="s">
        <v>54</v>
      </c>
      <c r="AG55" s="33" t="s">
        <v>55</v>
      </c>
      <c r="AH55" s="32">
        <f>Table1[[#This Row],[Site capacity]]-Table1[[#This Row],[Total completions]]</f>
        <v>18</v>
      </c>
      <c r="AI55" s="32">
        <v>0</v>
      </c>
      <c r="AJ55" s="32">
        <v>18</v>
      </c>
      <c r="AK55" s="32">
        <v>0</v>
      </c>
      <c r="AL55" s="33" t="s">
        <v>56</v>
      </c>
      <c r="AM55" s="33"/>
      <c r="AN55" s="33" t="s">
        <v>347</v>
      </c>
      <c r="AO55" s="33" t="s">
        <v>347</v>
      </c>
      <c r="AP55" s="33" t="s">
        <v>123</v>
      </c>
      <c r="AQ55" s="33" t="s">
        <v>59</v>
      </c>
      <c r="AR55" s="33" t="s">
        <v>59</v>
      </c>
      <c r="AS55" s="33"/>
      <c r="AT55" s="33"/>
    </row>
    <row r="56" spans="1:46" ht="57.75">
      <c r="A56" s="10" t="s">
        <v>384</v>
      </c>
      <c r="B56" s="33" t="s">
        <v>385</v>
      </c>
      <c r="C56" s="32"/>
      <c r="D56" s="33" t="s">
        <v>386</v>
      </c>
      <c r="E56" s="32">
        <v>337381</v>
      </c>
      <c r="F56" s="32">
        <v>730420</v>
      </c>
      <c r="G56" s="34">
        <v>0.30627767738299999</v>
      </c>
      <c r="H56" s="35">
        <v>44917</v>
      </c>
      <c r="I56" s="32" t="s">
        <v>50</v>
      </c>
      <c r="J56" s="33" t="s">
        <v>51</v>
      </c>
      <c r="K56" s="47"/>
      <c r="L56" s="33" t="s">
        <v>387</v>
      </c>
      <c r="M56" s="36">
        <v>44917</v>
      </c>
      <c r="N56" s="33" t="s">
        <v>81</v>
      </c>
      <c r="O56" s="35"/>
      <c r="P56" s="32">
        <v>5</v>
      </c>
      <c r="Q56" s="32">
        <f>Table1[[#This Row],[Site capacity]]-Table1[[#This Row],[Total completions]]</f>
        <v>5</v>
      </c>
      <c r="R56" s="32">
        <v>0</v>
      </c>
      <c r="S56" s="32">
        <v>0</v>
      </c>
      <c r="T56" s="32">
        <v>0</v>
      </c>
      <c r="U56" s="32">
        <v>5</v>
      </c>
      <c r="V56" s="32">
        <v>0</v>
      </c>
      <c r="W56" s="32">
        <v>0</v>
      </c>
      <c r="X56" s="32">
        <v>0</v>
      </c>
      <c r="Y56" s="32">
        <v>0</v>
      </c>
      <c r="Z56" s="32">
        <v>0</v>
      </c>
      <c r="AA56" s="32">
        <v>0</v>
      </c>
      <c r="AB56" s="32">
        <v>0</v>
      </c>
      <c r="AC56" s="32">
        <v>0</v>
      </c>
      <c r="AD56" s="32">
        <v>0</v>
      </c>
      <c r="AE56" s="32">
        <f>SUM(Table1[[#This Row],[Programming Y1 (25-26)]:[Later years]])</f>
        <v>5</v>
      </c>
      <c r="AF56" s="32" t="s">
        <v>54</v>
      </c>
      <c r="AG56" s="33" t="s">
        <v>55</v>
      </c>
      <c r="AH56" s="32">
        <f>Table1[[#This Row],[Site capacity]]-Table1[[#This Row],[Total completions]]</f>
        <v>5</v>
      </c>
      <c r="AI56" s="32">
        <v>0</v>
      </c>
      <c r="AJ56" s="32">
        <v>0</v>
      </c>
      <c r="AK56" s="32">
        <v>5</v>
      </c>
      <c r="AL56" s="33" t="s">
        <v>56</v>
      </c>
      <c r="AM56" s="33"/>
      <c r="AN56" s="33" t="s">
        <v>347</v>
      </c>
      <c r="AO56" s="33" t="s">
        <v>347</v>
      </c>
      <c r="AP56" s="33" t="s">
        <v>123</v>
      </c>
      <c r="AQ56" s="33" t="s">
        <v>59</v>
      </c>
      <c r="AR56" s="33" t="s">
        <v>59</v>
      </c>
      <c r="AS56" s="33"/>
      <c r="AT56" s="33" t="s">
        <v>388</v>
      </c>
    </row>
    <row r="57" spans="1:46" ht="29.25">
      <c r="A57" s="10" t="s">
        <v>389</v>
      </c>
      <c r="B57" s="33" t="s">
        <v>390</v>
      </c>
      <c r="C57" s="32"/>
      <c r="D57" s="33" t="s">
        <v>391</v>
      </c>
      <c r="E57" s="32">
        <v>340168</v>
      </c>
      <c r="F57" s="32">
        <v>730930</v>
      </c>
      <c r="G57" s="34">
        <v>2.3789875000200002E-2</v>
      </c>
      <c r="H57" s="35">
        <v>44917</v>
      </c>
      <c r="I57" s="32" t="s">
        <v>50</v>
      </c>
      <c r="J57" s="33" t="s">
        <v>51</v>
      </c>
      <c r="K57" s="47"/>
      <c r="L57" s="33" t="s">
        <v>392</v>
      </c>
      <c r="M57" s="36">
        <v>44917</v>
      </c>
      <c r="N57" s="33" t="s">
        <v>81</v>
      </c>
      <c r="O57" s="35"/>
      <c r="P57" s="32">
        <v>5</v>
      </c>
      <c r="Q57" s="32">
        <f>Table1[[#This Row],[Site capacity]]-Table1[[#This Row],[Total completions]]</f>
        <v>5</v>
      </c>
      <c r="R57" s="32">
        <v>0</v>
      </c>
      <c r="S57" s="32">
        <v>0</v>
      </c>
      <c r="T57" s="32">
        <v>0</v>
      </c>
      <c r="U57" s="32">
        <v>5</v>
      </c>
      <c r="V57" s="32">
        <v>0</v>
      </c>
      <c r="W57" s="32">
        <v>0</v>
      </c>
      <c r="X57" s="32">
        <v>0</v>
      </c>
      <c r="Y57" s="32">
        <v>0</v>
      </c>
      <c r="Z57" s="32">
        <v>0</v>
      </c>
      <c r="AA57" s="32">
        <v>0</v>
      </c>
      <c r="AB57" s="32">
        <v>0</v>
      </c>
      <c r="AC57" s="32">
        <v>0</v>
      </c>
      <c r="AD57" s="32">
        <v>0</v>
      </c>
      <c r="AE57" s="32">
        <f>SUM(Table1[[#This Row],[Programming Y1 (25-26)]:[Later years]])</f>
        <v>5</v>
      </c>
      <c r="AF57" s="32" t="s">
        <v>54</v>
      </c>
      <c r="AG57" s="33" t="s">
        <v>55</v>
      </c>
      <c r="AH57" s="32">
        <f>Table1[[#This Row],[Site capacity]]-Table1[[#This Row],[Total completions]]</f>
        <v>5</v>
      </c>
      <c r="AI57" s="32">
        <v>0</v>
      </c>
      <c r="AJ57" s="32">
        <v>5</v>
      </c>
      <c r="AK57" s="32">
        <v>0</v>
      </c>
      <c r="AL57" s="33" t="s">
        <v>56</v>
      </c>
      <c r="AM57" s="33"/>
      <c r="AN57" s="33" t="s">
        <v>347</v>
      </c>
      <c r="AO57" s="33" t="s">
        <v>347</v>
      </c>
      <c r="AP57" s="33" t="s">
        <v>123</v>
      </c>
      <c r="AQ57" s="33" t="s">
        <v>59</v>
      </c>
      <c r="AR57" s="33" t="s">
        <v>59</v>
      </c>
      <c r="AS57" s="33"/>
      <c r="AT57" s="33"/>
    </row>
    <row r="58" spans="1:46" ht="29.25">
      <c r="A58" s="10" t="s">
        <v>393</v>
      </c>
      <c r="B58" s="33" t="s">
        <v>394</v>
      </c>
      <c r="C58" s="32"/>
      <c r="D58" s="33" t="s">
        <v>395</v>
      </c>
      <c r="E58" s="32">
        <v>340567</v>
      </c>
      <c r="F58" s="32">
        <v>730410</v>
      </c>
      <c r="G58" s="34">
        <v>4.5363290410900002E-2</v>
      </c>
      <c r="H58" s="35">
        <v>44967</v>
      </c>
      <c r="I58" s="32" t="s">
        <v>50</v>
      </c>
      <c r="J58" s="33" t="s">
        <v>51</v>
      </c>
      <c r="K58" s="47"/>
      <c r="L58" s="33" t="s">
        <v>396</v>
      </c>
      <c r="M58" s="36">
        <v>44967</v>
      </c>
      <c r="N58" s="33" t="s">
        <v>81</v>
      </c>
      <c r="O58" s="35"/>
      <c r="P58" s="32">
        <v>8</v>
      </c>
      <c r="Q58" s="32">
        <f>Table1[[#This Row],[Site capacity]]-Table1[[#This Row],[Total completions]]</f>
        <v>8</v>
      </c>
      <c r="R58" s="32">
        <v>0</v>
      </c>
      <c r="S58" s="32">
        <v>0</v>
      </c>
      <c r="T58" s="32">
        <v>0</v>
      </c>
      <c r="U58" s="32">
        <v>0</v>
      </c>
      <c r="V58" s="32">
        <v>8</v>
      </c>
      <c r="W58" s="32">
        <v>0</v>
      </c>
      <c r="X58" s="32">
        <v>0</v>
      </c>
      <c r="Y58" s="32">
        <v>0</v>
      </c>
      <c r="Z58" s="32">
        <v>0</v>
      </c>
      <c r="AA58" s="32">
        <v>0</v>
      </c>
      <c r="AB58" s="32">
        <v>0</v>
      </c>
      <c r="AC58" s="32">
        <v>0</v>
      </c>
      <c r="AD58" s="32">
        <v>0</v>
      </c>
      <c r="AE58" s="32">
        <f>SUM(Table1[[#This Row],[Programming Y1 (25-26)]:[Later years]])</f>
        <v>8</v>
      </c>
      <c r="AF58" s="32" t="s">
        <v>54</v>
      </c>
      <c r="AG58" s="33" t="s">
        <v>55</v>
      </c>
      <c r="AH58" s="32">
        <f>Table1[[#This Row],[Site capacity]]-Table1[[#This Row],[Total completions]]</f>
        <v>8</v>
      </c>
      <c r="AI58" s="32">
        <v>0</v>
      </c>
      <c r="AJ58" s="32">
        <v>8</v>
      </c>
      <c r="AK58" s="32">
        <v>0</v>
      </c>
      <c r="AL58" s="33" t="s">
        <v>56</v>
      </c>
      <c r="AM58" s="33"/>
      <c r="AN58" s="33" t="s">
        <v>397</v>
      </c>
      <c r="AO58" s="33" t="s">
        <v>397</v>
      </c>
      <c r="AP58" s="33" t="s">
        <v>123</v>
      </c>
      <c r="AQ58" s="33" t="s">
        <v>59</v>
      </c>
      <c r="AR58" s="33" t="s">
        <v>59</v>
      </c>
      <c r="AS58" s="33"/>
      <c r="AT58" s="33"/>
    </row>
    <row r="59" spans="1:46" ht="29.25">
      <c r="A59" s="10" t="s">
        <v>398</v>
      </c>
      <c r="B59" s="33" t="s">
        <v>399</v>
      </c>
      <c r="C59" s="32"/>
      <c r="D59" s="33" t="s">
        <v>400</v>
      </c>
      <c r="E59" s="32">
        <v>336880</v>
      </c>
      <c r="F59" s="32">
        <v>731887</v>
      </c>
      <c r="G59" s="34">
        <v>0.212187901432</v>
      </c>
      <c r="H59" s="35">
        <v>45148</v>
      </c>
      <c r="I59" s="32" t="s">
        <v>50</v>
      </c>
      <c r="J59" s="33" t="s">
        <v>51</v>
      </c>
      <c r="K59" s="47"/>
      <c r="L59" s="33" t="s">
        <v>401</v>
      </c>
      <c r="M59" s="36">
        <v>45148</v>
      </c>
      <c r="N59" s="33" t="s">
        <v>81</v>
      </c>
      <c r="O59" s="35"/>
      <c r="P59" s="32">
        <v>4</v>
      </c>
      <c r="Q59" s="32">
        <f>Table1[[#This Row],[Site capacity]]-Table1[[#This Row],[Total completions]]</f>
        <v>4</v>
      </c>
      <c r="R59" s="32">
        <v>0</v>
      </c>
      <c r="S59" s="32">
        <v>0</v>
      </c>
      <c r="T59" s="32">
        <v>4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32">
        <v>0</v>
      </c>
      <c r="AA59" s="32">
        <v>0</v>
      </c>
      <c r="AB59" s="32">
        <v>0</v>
      </c>
      <c r="AC59" s="32">
        <v>0</v>
      </c>
      <c r="AD59" s="32">
        <v>0</v>
      </c>
      <c r="AE59" s="32">
        <f>SUM(Table1[[#This Row],[Programming Y1 (25-26)]:[Later years]])</f>
        <v>4</v>
      </c>
      <c r="AF59" s="32" t="s">
        <v>54</v>
      </c>
      <c r="AG59" s="33" t="s">
        <v>55</v>
      </c>
      <c r="AH59" s="32">
        <f>Table1[[#This Row],[Site capacity]]-Table1[[#This Row],[Total completions]]</f>
        <v>4</v>
      </c>
      <c r="AI59" s="32">
        <v>0</v>
      </c>
      <c r="AJ59" s="32">
        <v>0</v>
      </c>
      <c r="AK59" s="32">
        <v>4</v>
      </c>
      <c r="AL59" s="33" t="s">
        <v>56</v>
      </c>
      <c r="AM59" s="33"/>
      <c r="AN59" s="33" t="s">
        <v>402</v>
      </c>
      <c r="AO59" s="33" t="s">
        <v>402</v>
      </c>
      <c r="AP59" s="33" t="s">
        <v>123</v>
      </c>
      <c r="AQ59" s="33" t="s">
        <v>124</v>
      </c>
      <c r="AR59" s="33" t="s">
        <v>59</v>
      </c>
      <c r="AS59" s="33"/>
      <c r="AT59" s="33"/>
    </row>
    <row r="60" spans="1:46" ht="43.5">
      <c r="A60" s="10" t="s">
        <v>403</v>
      </c>
      <c r="B60" s="33" t="s">
        <v>404</v>
      </c>
      <c r="C60" s="32"/>
      <c r="D60" s="33" t="s">
        <v>405</v>
      </c>
      <c r="E60" s="32">
        <v>339491</v>
      </c>
      <c r="F60" s="32">
        <v>731290</v>
      </c>
      <c r="G60" s="34">
        <v>0.202699582046</v>
      </c>
      <c r="H60" s="35">
        <v>45211</v>
      </c>
      <c r="I60" s="32" t="s">
        <v>50</v>
      </c>
      <c r="J60" s="33" t="s">
        <v>51</v>
      </c>
      <c r="K60" s="47"/>
      <c r="L60" s="33" t="s">
        <v>406</v>
      </c>
      <c r="M60" s="36">
        <v>45211</v>
      </c>
      <c r="N60" s="33" t="s">
        <v>53</v>
      </c>
      <c r="O60" s="35">
        <v>45518</v>
      </c>
      <c r="P60" s="32">
        <v>8</v>
      </c>
      <c r="Q60" s="32">
        <f>Table1[[#This Row],[Site capacity]]-Table1[[#This Row],[Total completions]]</f>
        <v>8</v>
      </c>
      <c r="R60" s="32">
        <v>0</v>
      </c>
      <c r="S60" s="32">
        <v>0</v>
      </c>
      <c r="T60" s="32">
        <v>8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32">
        <v>0</v>
      </c>
      <c r="AA60" s="32">
        <v>0</v>
      </c>
      <c r="AB60" s="32">
        <v>0</v>
      </c>
      <c r="AC60" s="32">
        <v>0</v>
      </c>
      <c r="AD60" s="32">
        <v>0</v>
      </c>
      <c r="AE60" s="32">
        <f>SUM(Table1[[#This Row],[Programming Y1 (25-26)]:[Later years]])</f>
        <v>8</v>
      </c>
      <c r="AF60" s="32" t="s">
        <v>54</v>
      </c>
      <c r="AG60" s="33" t="s">
        <v>55</v>
      </c>
      <c r="AH60" s="32">
        <f>Table1[[#This Row],[Site capacity]]-Table1[[#This Row],[Total completions]]</f>
        <v>8</v>
      </c>
      <c r="AI60" s="32">
        <v>0</v>
      </c>
      <c r="AJ60" s="32">
        <v>8</v>
      </c>
      <c r="AK60" s="32">
        <v>0</v>
      </c>
      <c r="AL60" s="33" t="s">
        <v>56</v>
      </c>
      <c r="AM60" s="33"/>
      <c r="AN60" s="33" t="s">
        <v>407</v>
      </c>
      <c r="AO60" s="33" t="s">
        <v>407</v>
      </c>
      <c r="AP60" s="33" t="s">
        <v>123</v>
      </c>
      <c r="AQ60" s="33" t="s">
        <v>59</v>
      </c>
      <c r="AR60" s="33" t="s">
        <v>59</v>
      </c>
      <c r="AS60" s="33"/>
      <c r="AT60" s="33" t="s">
        <v>408</v>
      </c>
    </row>
    <row r="61" spans="1:46" ht="29.25">
      <c r="A61" s="10" t="s">
        <v>409</v>
      </c>
      <c r="B61" s="33" t="s">
        <v>410</v>
      </c>
      <c r="C61" s="32"/>
      <c r="D61" s="33" t="s">
        <v>411</v>
      </c>
      <c r="E61" s="32">
        <v>336124</v>
      </c>
      <c r="F61" s="32">
        <v>731003</v>
      </c>
      <c r="G61" s="34">
        <v>0.15233521015199999</v>
      </c>
      <c r="H61" s="35">
        <v>45237</v>
      </c>
      <c r="I61" s="32" t="s">
        <v>50</v>
      </c>
      <c r="J61" s="33" t="s">
        <v>51</v>
      </c>
      <c r="K61" s="47"/>
      <c r="L61" s="33" t="s">
        <v>412</v>
      </c>
      <c r="M61" s="36">
        <v>45237</v>
      </c>
      <c r="N61" s="33" t="s">
        <v>81</v>
      </c>
      <c r="O61" s="35"/>
      <c r="P61" s="32">
        <v>16</v>
      </c>
      <c r="Q61" s="32">
        <f>Table1[[#This Row],[Site capacity]]-Table1[[#This Row],[Total completions]]</f>
        <v>16</v>
      </c>
      <c r="R61" s="32">
        <v>0</v>
      </c>
      <c r="S61" s="32">
        <v>0</v>
      </c>
      <c r="T61" s="32">
        <v>0</v>
      </c>
      <c r="U61" s="32">
        <v>16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v>0</v>
      </c>
      <c r="AC61" s="32">
        <v>0</v>
      </c>
      <c r="AD61" s="32">
        <v>0</v>
      </c>
      <c r="AE61" s="32">
        <f>SUM(Table1[[#This Row],[Programming Y1 (25-26)]:[Later years]])</f>
        <v>16</v>
      </c>
      <c r="AF61" s="32" t="s">
        <v>54</v>
      </c>
      <c r="AG61" s="33" t="s">
        <v>55</v>
      </c>
      <c r="AH61" s="32">
        <f>Table1[[#This Row],[Site capacity]]-Table1[[#This Row],[Total completions]]</f>
        <v>16</v>
      </c>
      <c r="AI61" s="32">
        <v>0</v>
      </c>
      <c r="AJ61" s="32">
        <v>16</v>
      </c>
      <c r="AK61" s="32">
        <v>0</v>
      </c>
      <c r="AL61" s="33" t="s">
        <v>56</v>
      </c>
      <c r="AM61" s="33"/>
      <c r="AN61" s="33" t="s">
        <v>413</v>
      </c>
      <c r="AO61" s="33" t="s">
        <v>413</v>
      </c>
      <c r="AP61" s="33" t="s">
        <v>123</v>
      </c>
      <c r="AQ61" s="33" t="s">
        <v>59</v>
      </c>
      <c r="AR61" s="33" t="s">
        <v>59</v>
      </c>
      <c r="AS61" s="33"/>
      <c r="AT61" s="33"/>
    </row>
    <row r="62" spans="1:46" ht="29.25">
      <c r="A62" s="10" t="s">
        <v>414</v>
      </c>
      <c r="B62" s="33" t="s">
        <v>415</v>
      </c>
      <c r="C62" s="32"/>
      <c r="D62" s="33" t="s">
        <v>416</v>
      </c>
      <c r="E62" s="32">
        <v>339852</v>
      </c>
      <c r="F62" s="32">
        <v>729813</v>
      </c>
      <c r="G62" s="34">
        <v>0.239697948194</v>
      </c>
      <c r="H62" s="35">
        <v>45301</v>
      </c>
      <c r="I62" s="32" t="s">
        <v>50</v>
      </c>
      <c r="J62" s="33" t="s">
        <v>51</v>
      </c>
      <c r="K62" s="47"/>
      <c r="L62" s="33" t="s">
        <v>417</v>
      </c>
      <c r="M62" s="36">
        <v>45301</v>
      </c>
      <c r="N62" s="33" t="s">
        <v>81</v>
      </c>
      <c r="O62" s="35"/>
      <c r="P62" s="32">
        <v>5</v>
      </c>
      <c r="Q62" s="32">
        <f>Table1[[#This Row],[Site capacity]]-Table1[[#This Row],[Total completions]]</f>
        <v>5</v>
      </c>
      <c r="R62" s="32">
        <v>0</v>
      </c>
      <c r="S62" s="32">
        <v>0</v>
      </c>
      <c r="T62" s="32">
        <v>5</v>
      </c>
      <c r="U62" s="32">
        <v>0</v>
      </c>
      <c r="V62" s="32">
        <v>0</v>
      </c>
      <c r="W62" s="32">
        <v>0</v>
      </c>
      <c r="X62" s="32">
        <v>0</v>
      </c>
      <c r="Y62" s="32">
        <v>0</v>
      </c>
      <c r="Z62" s="32">
        <v>0</v>
      </c>
      <c r="AA62" s="32">
        <v>0</v>
      </c>
      <c r="AB62" s="32">
        <v>0</v>
      </c>
      <c r="AC62" s="32">
        <v>0</v>
      </c>
      <c r="AD62" s="32">
        <v>0</v>
      </c>
      <c r="AE62" s="32">
        <f>SUM(Table1[[#This Row],[Programming Y1 (25-26)]:[Later years]])</f>
        <v>5</v>
      </c>
      <c r="AF62" s="32" t="s">
        <v>54</v>
      </c>
      <c r="AG62" s="33" t="s">
        <v>55</v>
      </c>
      <c r="AH62" s="32">
        <f>Table1[[#This Row],[Site capacity]]-Table1[[#This Row],[Total completions]]</f>
        <v>5</v>
      </c>
      <c r="AI62" s="32">
        <v>0</v>
      </c>
      <c r="AJ62" s="32">
        <v>5</v>
      </c>
      <c r="AK62" s="32">
        <v>0</v>
      </c>
      <c r="AL62" s="33" t="s">
        <v>56</v>
      </c>
      <c r="AM62" s="33"/>
      <c r="AN62" s="33" t="s">
        <v>347</v>
      </c>
      <c r="AO62" s="33" t="s">
        <v>347</v>
      </c>
      <c r="AP62" s="33" t="s">
        <v>123</v>
      </c>
      <c r="AQ62" s="33" t="s">
        <v>59</v>
      </c>
      <c r="AR62" s="33" t="s">
        <v>59</v>
      </c>
      <c r="AS62" s="33"/>
      <c r="AT62" s="33"/>
    </row>
    <row r="63" spans="1:46" ht="29.25">
      <c r="A63" s="10" t="s">
        <v>418</v>
      </c>
      <c r="B63" s="33" t="s">
        <v>419</v>
      </c>
      <c r="C63" s="32"/>
      <c r="D63" s="33" t="s">
        <v>420</v>
      </c>
      <c r="E63" s="32">
        <v>340679</v>
      </c>
      <c r="F63" s="32">
        <v>730777</v>
      </c>
      <c r="G63" s="34">
        <v>6.9167034998400004E-2</v>
      </c>
      <c r="H63" s="35">
        <v>45390</v>
      </c>
      <c r="I63" s="32" t="s">
        <v>50</v>
      </c>
      <c r="J63" s="33" t="s">
        <v>51</v>
      </c>
      <c r="K63" s="47"/>
      <c r="L63" s="33" t="s">
        <v>421</v>
      </c>
      <c r="M63" s="36">
        <v>45555</v>
      </c>
      <c r="N63" s="33" t="s">
        <v>81</v>
      </c>
      <c r="O63" s="35"/>
      <c r="P63" s="32">
        <v>18</v>
      </c>
      <c r="Q63" s="32">
        <f>Table1[[#This Row],[Site capacity]]-Table1[[#This Row],[Total completions]]</f>
        <v>18</v>
      </c>
      <c r="R63" s="32">
        <v>0</v>
      </c>
      <c r="S63" s="32">
        <v>0</v>
      </c>
      <c r="T63" s="32">
        <v>0</v>
      </c>
      <c r="U63" s="32">
        <v>18</v>
      </c>
      <c r="V63" s="32">
        <v>0</v>
      </c>
      <c r="W63" s="32">
        <v>0</v>
      </c>
      <c r="X63" s="32">
        <v>0</v>
      </c>
      <c r="Y63" s="32">
        <v>0</v>
      </c>
      <c r="Z63" s="32">
        <v>0</v>
      </c>
      <c r="AA63" s="32">
        <v>0</v>
      </c>
      <c r="AB63" s="32">
        <v>0</v>
      </c>
      <c r="AC63" s="32">
        <v>0</v>
      </c>
      <c r="AD63" s="32">
        <v>0</v>
      </c>
      <c r="AE63" s="32">
        <f>SUM(Table1[[#This Row],[Programming Y1 (25-26)]:[Later years]])</f>
        <v>18</v>
      </c>
      <c r="AF63" s="32" t="s">
        <v>54</v>
      </c>
      <c r="AG63" s="33" t="s">
        <v>55</v>
      </c>
      <c r="AH63" s="32">
        <f>Table1[[#This Row],[Site capacity]]-Table1[[#This Row],[Total completions]]</f>
        <v>18</v>
      </c>
      <c r="AI63" s="32">
        <v>0</v>
      </c>
      <c r="AJ63" s="32">
        <v>18</v>
      </c>
      <c r="AK63" s="32">
        <v>0</v>
      </c>
      <c r="AL63" s="33" t="s">
        <v>56</v>
      </c>
      <c r="AM63" s="33"/>
      <c r="AN63" s="33" t="s">
        <v>422</v>
      </c>
      <c r="AO63" s="33" t="s">
        <v>422</v>
      </c>
      <c r="AP63" s="33" t="s">
        <v>123</v>
      </c>
      <c r="AQ63" s="33" t="s">
        <v>59</v>
      </c>
      <c r="AR63" s="33" t="s">
        <v>59</v>
      </c>
      <c r="AS63" s="33"/>
      <c r="AT63" s="33"/>
    </row>
    <row r="64" spans="1:46" ht="43.5">
      <c r="A64" s="10" t="s">
        <v>423</v>
      </c>
      <c r="B64" s="33" t="s">
        <v>424</v>
      </c>
      <c r="C64" s="32"/>
      <c r="D64" s="33" t="s">
        <v>425</v>
      </c>
      <c r="E64" s="32">
        <v>340125</v>
      </c>
      <c r="F64" s="32">
        <v>731525</v>
      </c>
      <c r="G64" s="34">
        <v>1.6348512898400001</v>
      </c>
      <c r="H64" s="35">
        <v>45442</v>
      </c>
      <c r="I64" s="32" t="s">
        <v>50</v>
      </c>
      <c r="J64" s="33" t="s">
        <v>51</v>
      </c>
      <c r="K64" s="47"/>
      <c r="L64" s="33" t="s">
        <v>426</v>
      </c>
      <c r="M64" s="36">
        <v>45442</v>
      </c>
      <c r="N64" s="33" t="s">
        <v>81</v>
      </c>
      <c r="O64" s="35"/>
      <c r="P64" s="32">
        <v>131</v>
      </c>
      <c r="Q64" s="32">
        <f>Table1[[#This Row],[Site capacity]]-Table1[[#This Row],[Total completions]]</f>
        <v>131</v>
      </c>
      <c r="R64" s="32">
        <v>0</v>
      </c>
      <c r="S64" s="32">
        <v>0</v>
      </c>
      <c r="T64" s="32">
        <v>0</v>
      </c>
      <c r="U64" s="32">
        <v>31</v>
      </c>
      <c r="V64" s="32">
        <v>50</v>
      </c>
      <c r="W64" s="32">
        <v>50</v>
      </c>
      <c r="X64" s="32">
        <v>0</v>
      </c>
      <c r="Y64" s="32">
        <v>0</v>
      </c>
      <c r="Z64" s="32">
        <v>0</v>
      </c>
      <c r="AA64" s="32">
        <v>0</v>
      </c>
      <c r="AB64" s="32">
        <v>0</v>
      </c>
      <c r="AC64" s="32">
        <v>0</v>
      </c>
      <c r="AD64" s="32">
        <v>0</v>
      </c>
      <c r="AE64" s="32">
        <f>SUM(Table1[[#This Row],[Programming Y1 (25-26)]:[Later years]])</f>
        <v>131</v>
      </c>
      <c r="AF64" s="32" t="s">
        <v>63</v>
      </c>
      <c r="AG64" s="33" t="s">
        <v>118</v>
      </c>
      <c r="AH64" s="32">
        <v>0</v>
      </c>
      <c r="AI64" s="32">
        <v>131</v>
      </c>
      <c r="AJ64" s="32">
        <v>122</v>
      </c>
      <c r="AK64" s="32">
        <v>9</v>
      </c>
      <c r="AL64" s="33" t="s">
        <v>56</v>
      </c>
      <c r="AM64" s="33"/>
      <c r="AN64" s="33" t="s">
        <v>427</v>
      </c>
      <c r="AO64" s="33" t="s">
        <v>428</v>
      </c>
      <c r="AP64" s="33" t="s">
        <v>123</v>
      </c>
      <c r="AQ64" s="33" t="s">
        <v>124</v>
      </c>
      <c r="AR64" s="33" t="s">
        <v>59</v>
      </c>
      <c r="AS64" s="33"/>
      <c r="AT64" s="33"/>
    </row>
    <row r="65" spans="1:46" ht="29.25">
      <c r="A65" s="10" t="s">
        <v>429</v>
      </c>
      <c r="B65" s="33" t="s">
        <v>430</v>
      </c>
      <c r="C65" s="32"/>
      <c r="D65" s="33" t="s">
        <v>431</v>
      </c>
      <c r="E65" s="32">
        <v>339571</v>
      </c>
      <c r="F65" s="32">
        <v>731966</v>
      </c>
      <c r="G65" s="34">
        <v>0.14221700000000001</v>
      </c>
      <c r="H65" s="35">
        <v>45524</v>
      </c>
      <c r="I65" s="32" t="s">
        <v>50</v>
      </c>
      <c r="J65" s="33" t="s">
        <v>51</v>
      </c>
      <c r="K65" s="47"/>
      <c r="L65" s="33" t="s">
        <v>432</v>
      </c>
      <c r="M65" s="36">
        <v>45674</v>
      </c>
      <c r="N65" s="33" t="s">
        <v>81</v>
      </c>
      <c r="O65" s="35"/>
      <c r="P65" s="32">
        <v>9</v>
      </c>
      <c r="Q65" s="32">
        <f>Table1[[#This Row],[Site capacity]]-Table1[[#This Row],[Total completions]]</f>
        <v>9</v>
      </c>
      <c r="R65" s="32">
        <v>0</v>
      </c>
      <c r="S65" s="32">
        <v>0</v>
      </c>
      <c r="T65" s="32">
        <v>0</v>
      </c>
      <c r="U65" s="32">
        <v>0</v>
      </c>
      <c r="V65" s="32">
        <v>9</v>
      </c>
      <c r="W65" s="32">
        <v>0</v>
      </c>
      <c r="X65" s="32">
        <v>0</v>
      </c>
      <c r="Y65" s="32">
        <v>0</v>
      </c>
      <c r="Z65" s="32">
        <v>0</v>
      </c>
      <c r="AA65" s="32">
        <v>0</v>
      </c>
      <c r="AB65" s="32">
        <v>0</v>
      </c>
      <c r="AC65" s="32">
        <v>0</v>
      </c>
      <c r="AD65" s="32">
        <v>0</v>
      </c>
      <c r="AE65" s="32">
        <f>SUM(Table1[[#This Row],[Programming Y1 (25-26)]:[Later years]])</f>
        <v>9</v>
      </c>
      <c r="AF65" s="32" t="s">
        <v>54</v>
      </c>
      <c r="AG65" s="33" t="s">
        <v>55</v>
      </c>
      <c r="AH65" s="32">
        <f>Table1[[#This Row],[Site capacity]]-Table1[[#This Row],[Total completions]]</f>
        <v>9</v>
      </c>
      <c r="AI65" s="32">
        <v>0</v>
      </c>
      <c r="AJ65" s="32">
        <v>0</v>
      </c>
      <c r="AK65" s="32">
        <v>0</v>
      </c>
      <c r="AL65" s="33" t="s">
        <v>56</v>
      </c>
      <c r="AM65" s="33"/>
      <c r="AN65" s="33" t="s">
        <v>433</v>
      </c>
      <c r="AO65" s="33" t="s">
        <v>433</v>
      </c>
      <c r="AP65" s="33" t="s">
        <v>123</v>
      </c>
      <c r="AQ65" s="33" t="s">
        <v>59</v>
      </c>
      <c r="AR65" s="33" t="s">
        <v>59</v>
      </c>
      <c r="AS65" s="33"/>
      <c r="AT65" s="33"/>
    </row>
    <row r="66" spans="1:46" ht="57.75">
      <c r="A66" s="10" t="s">
        <v>434</v>
      </c>
      <c r="B66" s="33" t="s">
        <v>435</v>
      </c>
      <c r="C66" s="32"/>
      <c r="D66" s="33" t="s">
        <v>436</v>
      </c>
      <c r="E66" s="32">
        <v>337561</v>
      </c>
      <c r="F66" s="32">
        <v>731866</v>
      </c>
      <c r="G66" s="34">
        <v>0.33904600000000001</v>
      </c>
      <c r="H66" s="35">
        <v>45600</v>
      </c>
      <c r="I66" s="32" t="s">
        <v>50</v>
      </c>
      <c r="J66" s="33" t="s">
        <v>51</v>
      </c>
      <c r="K66" s="47"/>
      <c r="L66" s="33" t="s">
        <v>437</v>
      </c>
      <c r="M66" s="37"/>
      <c r="N66" s="33" t="s">
        <v>81</v>
      </c>
      <c r="O66" s="35"/>
      <c r="P66" s="32">
        <v>8</v>
      </c>
      <c r="Q66" s="32">
        <f>Table1[[#This Row],[Site capacity]]-Table1[[#This Row],[Total completions]]</f>
        <v>8</v>
      </c>
      <c r="R66" s="32">
        <v>0</v>
      </c>
      <c r="S66" s="32">
        <v>0</v>
      </c>
      <c r="T66" s="32">
        <v>0</v>
      </c>
      <c r="U66" s="32">
        <v>0</v>
      </c>
      <c r="V66" s="32">
        <v>8</v>
      </c>
      <c r="W66" s="32">
        <v>0</v>
      </c>
      <c r="X66" s="32">
        <v>0</v>
      </c>
      <c r="Y66" s="32">
        <v>0</v>
      </c>
      <c r="Z66" s="32">
        <v>0</v>
      </c>
      <c r="AA66" s="32">
        <v>0</v>
      </c>
      <c r="AB66" s="32">
        <v>0</v>
      </c>
      <c r="AC66" s="32">
        <v>0</v>
      </c>
      <c r="AD66" s="32">
        <v>0</v>
      </c>
      <c r="AE66" s="32">
        <f>SUM(Table1[[#This Row],[Programming Y1 (25-26)]:[Later years]])</f>
        <v>8</v>
      </c>
      <c r="AF66" s="32" t="s">
        <v>54</v>
      </c>
      <c r="AG66" s="33" t="s">
        <v>118</v>
      </c>
      <c r="AH66" s="32">
        <v>0</v>
      </c>
      <c r="AI66" s="32">
        <v>8</v>
      </c>
      <c r="AJ66" s="32">
        <v>0</v>
      </c>
      <c r="AK66" s="32">
        <v>8</v>
      </c>
      <c r="AL66" s="33" t="s">
        <v>56</v>
      </c>
      <c r="AM66" s="33"/>
      <c r="AN66" s="33" t="s">
        <v>438</v>
      </c>
      <c r="AO66" s="33" t="s">
        <v>438</v>
      </c>
      <c r="AP66" s="33" t="s">
        <v>123</v>
      </c>
      <c r="AQ66" s="33" t="s">
        <v>59</v>
      </c>
      <c r="AR66" s="33" t="s">
        <v>59</v>
      </c>
      <c r="AS66" s="33"/>
      <c r="AT66" s="33"/>
    </row>
    <row r="67" spans="1:46" ht="29.25">
      <c r="A67" s="10" t="s">
        <v>439</v>
      </c>
      <c r="B67" s="33" t="s">
        <v>440</v>
      </c>
      <c r="C67" s="32"/>
      <c r="D67" s="33" t="s">
        <v>441</v>
      </c>
      <c r="E67" s="32">
        <v>340546</v>
      </c>
      <c r="F67" s="32">
        <v>730299</v>
      </c>
      <c r="G67" s="34">
        <v>3.1011E-2</v>
      </c>
      <c r="H67" s="35">
        <v>45636</v>
      </c>
      <c r="I67" s="32" t="s">
        <v>50</v>
      </c>
      <c r="J67" s="33" t="s">
        <v>51</v>
      </c>
      <c r="K67" s="47"/>
      <c r="L67" s="33" t="s">
        <v>442</v>
      </c>
      <c r="M67" s="37"/>
      <c r="N67" s="33" t="s">
        <v>81</v>
      </c>
      <c r="O67" s="35"/>
      <c r="P67" s="32">
        <v>4</v>
      </c>
      <c r="Q67" s="32">
        <f>Table1[[#This Row],[Site capacity]]-Table1[[#This Row],[Total completions]]</f>
        <v>4</v>
      </c>
      <c r="R67" s="32">
        <v>0</v>
      </c>
      <c r="S67" s="32">
        <v>0</v>
      </c>
      <c r="T67" s="32">
        <v>0</v>
      </c>
      <c r="U67" s="32">
        <v>0</v>
      </c>
      <c r="V67" s="32">
        <v>4</v>
      </c>
      <c r="W67" s="32">
        <v>0</v>
      </c>
      <c r="X67" s="32">
        <v>0</v>
      </c>
      <c r="Y67" s="32">
        <v>0</v>
      </c>
      <c r="Z67" s="32">
        <v>0</v>
      </c>
      <c r="AA67" s="32">
        <v>0</v>
      </c>
      <c r="AB67" s="32">
        <v>0</v>
      </c>
      <c r="AC67" s="32">
        <v>0</v>
      </c>
      <c r="AD67" s="32">
        <v>0</v>
      </c>
      <c r="AE67" s="32">
        <f>SUM(Table1[[#This Row],[Programming Y1 (25-26)]:[Later years]])</f>
        <v>4</v>
      </c>
      <c r="AF67" s="32" t="s">
        <v>54</v>
      </c>
      <c r="AG67" s="33" t="s">
        <v>55</v>
      </c>
      <c r="AH67" s="32">
        <v>4</v>
      </c>
      <c r="AI67" s="32">
        <v>0</v>
      </c>
      <c r="AJ67" s="32">
        <v>4</v>
      </c>
      <c r="AK67" s="32">
        <v>0</v>
      </c>
      <c r="AL67" s="33" t="s">
        <v>56</v>
      </c>
      <c r="AM67" s="33"/>
      <c r="AN67" s="33" t="s">
        <v>443</v>
      </c>
      <c r="AO67" s="33" t="s">
        <v>443</v>
      </c>
      <c r="AP67" s="33" t="s">
        <v>123</v>
      </c>
      <c r="AQ67" s="33" t="s">
        <v>59</v>
      </c>
      <c r="AR67" s="33" t="s">
        <v>59</v>
      </c>
      <c r="AS67" s="33"/>
      <c r="AT67" s="33"/>
    </row>
    <row r="68" spans="1:46" ht="40.5" customHeight="1">
      <c r="K68" s="47"/>
      <c r="AG68" s="31"/>
    </row>
  </sheetData>
  <mergeCells count="1">
    <mergeCell ref="A1:F1"/>
  </mergeCells>
  <phoneticPr fontId="18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6E3CE-C863-43B0-A638-6F554B2D72A9}">
  <dimension ref="A1:AI62"/>
  <sheetViews>
    <sheetView zoomScale="70" zoomScaleNormal="70" workbookViewId="0">
      <pane xSplit="1" ySplit="3" topLeftCell="B4" activePane="bottomRight" state="frozen"/>
      <selection pane="bottomRight" activeCell="L12" sqref="L12"/>
      <selection pane="bottomLeft" activeCell="A2" sqref="A2"/>
      <selection pane="topRight" activeCell="B1" sqref="B1"/>
    </sheetView>
  </sheetViews>
  <sheetFormatPr defaultRowHeight="15" customHeight="1"/>
  <cols>
    <col min="1" max="1" width="18.85546875" customWidth="1"/>
    <col min="2" max="2" width="26.7109375" customWidth="1"/>
    <col min="3" max="3" width="13.42578125" customWidth="1"/>
    <col min="4" max="4" width="40.140625" customWidth="1"/>
    <col min="5" max="5" width="10.42578125" customWidth="1"/>
    <col min="6" max="6" width="9.7109375" customWidth="1"/>
    <col min="7" max="7" width="11.140625" customWidth="1"/>
    <col min="8" max="8" width="10.5703125" customWidth="1"/>
    <col min="9" max="9" width="16.28515625" customWidth="1"/>
    <col min="10" max="10" width="13.5703125" customWidth="1"/>
    <col min="11" max="11" width="17.140625" customWidth="1"/>
    <col min="12" max="12" width="21.85546875" customWidth="1"/>
    <col min="13" max="13" width="16" customWidth="1"/>
    <col min="14" max="14" width="12.42578125" customWidth="1"/>
    <col min="15" max="15" width="8.42578125" customWidth="1"/>
    <col min="16" max="16" width="12.5703125" customWidth="1"/>
    <col min="17" max="17" width="13.5703125" customWidth="1"/>
    <col min="18" max="18" width="18.28515625" customWidth="1"/>
    <col min="19" max="19" width="15.140625" customWidth="1"/>
    <col min="20" max="20" width="14.5703125" customWidth="1"/>
    <col min="21" max="21" width="14.140625" customWidth="1"/>
    <col min="22" max="22" width="11.85546875" customWidth="1"/>
    <col min="23" max="23" width="12.140625" customWidth="1"/>
    <col min="24" max="24" width="9.5703125" customWidth="1"/>
    <col min="25" max="25" width="22.42578125" customWidth="1"/>
    <col min="26" max="26" width="24.5703125" customWidth="1"/>
    <col min="27" max="27" width="14.42578125" customWidth="1"/>
    <col min="28" max="28" width="16.140625" customWidth="1"/>
    <col min="29" max="29" width="19.5703125" customWidth="1"/>
    <col min="30" max="30" width="15.85546875" customWidth="1"/>
    <col min="31" max="31" width="13.28515625" customWidth="1"/>
    <col min="32" max="32" width="17.140625" customWidth="1"/>
    <col min="33" max="33" width="22.42578125" customWidth="1"/>
    <col min="34" max="34" width="16.42578125" customWidth="1"/>
    <col min="35" max="35" width="38.85546875" customWidth="1"/>
  </cols>
  <sheetData>
    <row r="1" spans="1:35" ht="18.75">
      <c r="A1" s="48" t="s">
        <v>444</v>
      </c>
      <c r="B1" s="48"/>
      <c r="C1" s="48"/>
      <c r="D1" s="48"/>
      <c r="E1" s="48"/>
      <c r="F1" s="48"/>
    </row>
    <row r="3" spans="1:35" ht="130.5">
      <c r="A3" s="19" t="s">
        <v>1</v>
      </c>
      <c r="B3" s="12" t="s">
        <v>2</v>
      </c>
      <c r="C3" s="8" t="s">
        <v>3</v>
      </c>
      <c r="D3" s="12" t="s">
        <v>4</v>
      </c>
      <c r="E3" s="8" t="s">
        <v>5</v>
      </c>
      <c r="F3" s="8" t="s">
        <v>6</v>
      </c>
      <c r="G3" s="17" t="s">
        <v>7</v>
      </c>
      <c r="H3" s="13" t="s">
        <v>8</v>
      </c>
      <c r="I3" s="8" t="s">
        <v>9</v>
      </c>
      <c r="J3" s="12" t="s">
        <v>10</v>
      </c>
      <c r="K3" s="12" t="s">
        <v>11</v>
      </c>
      <c r="L3" s="12" t="s">
        <v>12</v>
      </c>
      <c r="M3" s="14" t="s">
        <v>13</v>
      </c>
      <c r="N3" s="12" t="s">
        <v>14</v>
      </c>
      <c r="O3" s="13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32</v>
      </c>
      <c r="U3" s="12" t="s">
        <v>33</v>
      </c>
      <c r="V3" s="8" t="s">
        <v>34</v>
      </c>
      <c r="W3" s="8" t="s">
        <v>35</v>
      </c>
      <c r="X3" s="8" t="s">
        <v>36</v>
      </c>
      <c r="Y3" s="8" t="s">
        <v>37</v>
      </c>
      <c r="Z3" s="12" t="s">
        <v>38</v>
      </c>
      <c r="AA3" s="12" t="s">
        <v>39</v>
      </c>
      <c r="AB3" s="12" t="s">
        <v>40</v>
      </c>
      <c r="AC3" s="12" t="s">
        <v>41</v>
      </c>
      <c r="AD3" s="12" t="s">
        <v>42</v>
      </c>
      <c r="AE3" s="12" t="s">
        <v>43</v>
      </c>
      <c r="AF3" s="12" t="s">
        <v>44</v>
      </c>
      <c r="AG3" s="12" t="s">
        <v>45</v>
      </c>
      <c r="AH3" s="12" t="s">
        <v>46</v>
      </c>
      <c r="AI3" s="15" t="s">
        <v>445</v>
      </c>
    </row>
    <row r="4" spans="1:35" s="2" customFormat="1" ht="57.75">
      <c r="A4" s="10" t="s">
        <v>446</v>
      </c>
      <c r="B4" s="33" t="s">
        <v>447</v>
      </c>
      <c r="C4" s="32"/>
      <c r="D4" s="33" t="s">
        <v>448</v>
      </c>
      <c r="E4" s="32">
        <v>337465</v>
      </c>
      <c r="F4" s="32">
        <v>730045</v>
      </c>
      <c r="G4" s="39">
        <v>0.13055430708099999</v>
      </c>
      <c r="H4" s="35">
        <v>41621</v>
      </c>
      <c r="I4" s="32" t="s">
        <v>50</v>
      </c>
      <c r="J4" s="33" t="s">
        <v>51</v>
      </c>
      <c r="K4" s="33"/>
      <c r="L4" s="33" t="s">
        <v>449</v>
      </c>
      <c r="M4" s="36">
        <v>44624</v>
      </c>
      <c r="N4" s="33" t="s">
        <v>53</v>
      </c>
      <c r="O4" s="35">
        <v>44183</v>
      </c>
      <c r="P4" s="32">
        <v>1</v>
      </c>
      <c r="Q4" s="32">
        <f>Table6[[#This Row],[Site capacity]]-Table6[[#This Row],[Total completions]]</f>
        <v>1</v>
      </c>
      <c r="R4" s="32">
        <v>0</v>
      </c>
      <c r="S4" s="32">
        <v>0</v>
      </c>
      <c r="T4" s="32" t="s">
        <v>54</v>
      </c>
      <c r="U4" s="33" t="s">
        <v>55</v>
      </c>
      <c r="V4" s="32">
        <f>Table6[[#This Row],[Site capacity]]-Table6[[#This Row],[Total completions]]</f>
        <v>1</v>
      </c>
      <c r="W4" s="32">
        <v>0</v>
      </c>
      <c r="X4" s="32">
        <v>0</v>
      </c>
      <c r="Y4" s="32">
        <v>1</v>
      </c>
      <c r="Z4" s="33" t="s">
        <v>56</v>
      </c>
      <c r="AA4" s="33"/>
      <c r="AB4" s="33" t="s">
        <v>347</v>
      </c>
      <c r="AC4" s="33" t="s">
        <v>347</v>
      </c>
      <c r="AD4" s="33" t="s">
        <v>123</v>
      </c>
      <c r="AE4" s="33" t="s">
        <v>59</v>
      </c>
      <c r="AF4" s="33" t="s">
        <v>450</v>
      </c>
      <c r="AG4" s="33"/>
      <c r="AH4" s="33"/>
      <c r="AI4" s="33" t="s">
        <v>451</v>
      </c>
    </row>
    <row r="5" spans="1:35" s="2" customFormat="1" ht="29.25">
      <c r="A5" s="10" t="s">
        <v>452</v>
      </c>
      <c r="B5" s="33" t="s">
        <v>453</v>
      </c>
      <c r="C5" s="32"/>
      <c r="D5" s="33" t="s">
        <v>454</v>
      </c>
      <c r="E5" s="32">
        <v>347875</v>
      </c>
      <c r="F5" s="32">
        <v>731329</v>
      </c>
      <c r="G5" s="39">
        <v>4.0366131136699998E-2</v>
      </c>
      <c r="H5" s="35">
        <v>42139</v>
      </c>
      <c r="I5" s="32" t="s">
        <v>50</v>
      </c>
      <c r="J5" s="33" t="s">
        <v>51</v>
      </c>
      <c r="K5" s="33"/>
      <c r="L5" s="33" t="s">
        <v>455</v>
      </c>
      <c r="M5" s="36">
        <v>43586</v>
      </c>
      <c r="N5" s="33" t="s">
        <v>53</v>
      </c>
      <c r="O5" s="35">
        <v>44449</v>
      </c>
      <c r="P5" s="32">
        <v>1</v>
      </c>
      <c r="Q5" s="32">
        <f>Table6[[#This Row],[Site capacity]]-Table6[[#This Row],[Total completions]]</f>
        <v>1</v>
      </c>
      <c r="R5" s="32">
        <v>0</v>
      </c>
      <c r="S5" s="32">
        <v>0</v>
      </c>
      <c r="T5" s="32" t="s">
        <v>54</v>
      </c>
      <c r="U5" s="33" t="s">
        <v>55</v>
      </c>
      <c r="V5" s="32">
        <f>Table6[[#This Row],[Site capacity]]-Table6[[#This Row],[Total completions]]</f>
        <v>1</v>
      </c>
      <c r="W5" s="32">
        <v>0</v>
      </c>
      <c r="X5" s="32">
        <v>0</v>
      </c>
      <c r="Y5" s="32">
        <v>1</v>
      </c>
      <c r="Z5" s="33" t="s">
        <v>56</v>
      </c>
      <c r="AA5" s="33"/>
      <c r="AB5" s="33" t="s">
        <v>347</v>
      </c>
      <c r="AC5" s="33" t="s">
        <v>347</v>
      </c>
      <c r="AD5" s="33" t="s">
        <v>123</v>
      </c>
      <c r="AE5" s="33" t="s">
        <v>59</v>
      </c>
      <c r="AF5" s="33" t="s">
        <v>450</v>
      </c>
      <c r="AG5" s="33"/>
      <c r="AH5" s="33"/>
      <c r="AI5" s="33" t="s">
        <v>456</v>
      </c>
    </row>
    <row r="6" spans="1:35" s="2" customFormat="1" ht="72.75">
      <c r="A6" s="10" t="s">
        <v>457</v>
      </c>
      <c r="B6" s="33" t="s">
        <v>458</v>
      </c>
      <c r="C6" s="32"/>
      <c r="D6" s="33" t="s">
        <v>459</v>
      </c>
      <c r="E6" s="32">
        <v>346151</v>
      </c>
      <c r="F6" s="32">
        <v>730939</v>
      </c>
      <c r="G6" s="39">
        <v>3.3856630000100002E-2</v>
      </c>
      <c r="H6" s="35">
        <v>40276</v>
      </c>
      <c r="I6" s="32" t="s">
        <v>50</v>
      </c>
      <c r="J6" s="33" t="s">
        <v>51</v>
      </c>
      <c r="K6" s="33"/>
      <c r="L6" s="33" t="s">
        <v>460</v>
      </c>
      <c r="M6" s="36">
        <v>44714</v>
      </c>
      <c r="N6" s="33" t="s">
        <v>81</v>
      </c>
      <c r="O6" s="35"/>
      <c r="P6" s="32">
        <v>1</v>
      </c>
      <c r="Q6" s="32">
        <f>Table6[[#This Row],[Site capacity]]-Table6[[#This Row],[Total completions]]</f>
        <v>1</v>
      </c>
      <c r="R6" s="32">
        <v>0</v>
      </c>
      <c r="S6" s="32">
        <v>0</v>
      </c>
      <c r="T6" s="32" t="s">
        <v>54</v>
      </c>
      <c r="U6" s="33" t="s">
        <v>55</v>
      </c>
      <c r="V6" s="32">
        <f>Table6[[#This Row],[Site capacity]]-Table6[[#This Row],[Total completions]]</f>
        <v>1</v>
      </c>
      <c r="W6" s="32">
        <v>0</v>
      </c>
      <c r="X6" s="32">
        <v>1</v>
      </c>
      <c r="Y6" s="32">
        <v>0</v>
      </c>
      <c r="Z6" s="33" t="s">
        <v>56</v>
      </c>
      <c r="AA6" s="33"/>
      <c r="AB6" s="33" t="s">
        <v>347</v>
      </c>
      <c r="AC6" s="33" t="s">
        <v>347</v>
      </c>
      <c r="AD6" s="33" t="s">
        <v>123</v>
      </c>
      <c r="AE6" s="33" t="s">
        <v>59</v>
      </c>
      <c r="AF6" s="33" t="s">
        <v>450</v>
      </c>
      <c r="AG6" s="33"/>
      <c r="AH6" s="33"/>
      <c r="AI6" s="33" t="s">
        <v>461</v>
      </c>
    </row>
    <row r="7" spans="1:35" s="2" customFormat="1" ht="43.5">
      <c r="A7" s="10" t="s">
        <v>462</v>
      </c>
      <c r="B7" s="33" t="s">
        <v>463</v>
      </c>
      <c r="C7" s="32"/>
      <c r="D7" s="33" t="s">
        <v>464</v>
      </c>
      <c r="E7" s="32">
        <v>347449</v>
      </c>
      <c r="F7" s="32">
        <v>731179</v>
      </c>
      <c r="G7" s="39">
        <v>5.7013176111599999E-2</v>
      </c>
      <c r="H7" s="35">
        <v>42627</v>
      </c>
      <c r="I7" s="32" t="s">
        <v>50</v>
      </c>
      <c r="J7" s="33" t="s">
        <v>51</v>
      </c>
      <c r="K7" s="33"/>
      <c r="L7" s="33" t="s">
        <v>465</v>
      </c>
      <c r="M7" s="36">
        <v>42627</v>
      </c>
      <c r="N7" s="33" t="s">
        <v>53</v>
      </c>
      <c r="O7" s="35">
        <v>43122</v>
      </c>
      <c r="P7" s="32">
        <v>1</v>
      </c>
      <c r="Q7" s="32">
        <f>Table6[[#This Row],[Site capacity]]-Table6[[#This Row],[Total completions]]</f>
        <v>1</v>
      </c>
      <c r="R7" s="32">
        <v>0</v>
      </c>
      <c r="S7" s="32">
        <v>0</v>
      </c>
      <c r="T7" s="32" t="s">
        <v>54</v>
      </c>
      <c r="U7" s="33" t="s">
        <v>55</v>
      </c>
      <c r="V7" s="32">
        <f>Table6[[#This Row],[Site capacity]]-Table6[[#This Row],[Total completions]]</f>
        <v>1</v>
      </c>
      <c r="W7" s="32">
        <v>0</v>
      </c>
      <c r="X7" s="32">
        <v>0</v>
      </c>
      <c r="Y7" s="32">
        <v>1</v>
      </c>
      <c r="Z7" s="33" t="s">
        <v>56</v>
      </c>
      <c r="AA7" s="33"/>
      <c r="AB7" s="33" t="s">
        <v>347</v>
      </c>
      <c r="AC7" s="33" t="s">
        <v>347</v>
      </c>
      <c r="AD7" s="33" t="s">
        <v>123</v>
      </c>
      <c r="AE7" s="33" t="s">
        <v>59</v>
      </c>
      <c r="AF7" s="33" t="s">
        <v>450</v>
      </c>
      <c r="AG7" s="33"/>
      <c r="AH7" s="33"/>
      <c r="AI7" s="33" t="s">
        <v>466</v>
      </c>
    </row>
    <row r="8" spans="1:35" s="2" customFormat="1" ht="43.5">
      <c r="A8" s="10" t="s">
        <v>467</v>
      </c>
      <c r="B8" s="33" t="s">
        <v>468</v>
      </c>
      <c r="C8" s="32"/>
      <c r="D8" s="33" t="s">
        <v>469</v>
      </c>
      <c r="E8" s="32">
        <v>344419</v>
      </c>
      <c r="F8" s="32">
        <v>731195</v>
      </c>
      <c r="G8" s="39">
        <v>0.18299320938899999</v>
      </c>
      <c r="H8" s="35">
        <v>42712</v>
      </c>
      <c r="I8" s="32" t="s">
        <v>50</v>
      </c>
      <c r="J8" s="33" t="s">
        <v>51</v>
      </c>
      <c r="K8" s="33"/>
      <c r="L8" s="33" t="s">
        <v>470</v>
      </c>
      <c r="M8" s="36">
        <v>44889</v>
      </c>
      <c r="N8" s="33" t="s">
        <v>81</v>
      </c>
      <c r="O8" s="35"/>
      <c r="P8" s="32">
        <v>1</v>
      </c>
      <c r="Q8" s="32">
        <f>Table6[[#This Row],[Site capacity]]-Table6[[#This Row],[Total completions]]</f>
        <v>1</v>
      </c>
      <c r="R8" s="32">
        <v>0</v>
      </c>
      <c r="S8" s="32">
        <v>0</v>
      </c>
      <c r="T8" s="32" t="s">
        <v>54</v>
      </c>
      <c r="U8" s="33" t="s">
        <v>55</v>
      </c>
      <c r="V8" s="32">
        <f>Table6[[#This Row],[Site capacity]]-Table6[[#This Row],[Total completions]]</f>
        <v>1</v>
      </c>
      <c r="W8" s="32">
        <v>0</v>
      </c>
      <c r="X8" s="32">
        <v>0</v>
      </c>
      <c r="Y8" s="32">
        <v>1</v>
      </c>
      <c r="Z8" s="33" t="s">
        <v>56</v>
      </c>
      <c r="AA8" s="33"/>
      <c r="AB8" s="33" t="s">
        <v>347</v>
      </c>
      <c r="AC8" s="33" t="s">
        <v>347</v>
      </c>
      <c r="AD8" s="33" t="s">
        <v>123</v>
      </c>
      <c r="AE8" s="33" t="s">
        <v>59</v>
      </c>
      <c r="AF8" s="33" t="s">
        <v>450</v>
      </c>
      <c r="AG8" s="33"/>
      <c r="AH8" s="33"/>
      <c r="AI8" s="33" t="s">
        <v>471</v>
      </c>
    </row>
    <row r="9" spans="1:35" s="2" customFormat="1" ht="29.25">
      <c r="A9" s="10" t="s">
        <v>472</v>
      </c>
      <c r="B9" s="33" t="s">
        <v>463</v>
      </c>
      <c r="C9" s="32"/>
      <c r="D9" s="33" t="s">
        <v>473</v>
      </c>
      <c r="E9" s="32">
        <v>347338</v>
      </c>
      <c r="F9" s="32">
        <v>731179</v>
      </c>
      <c r="G9" s="39">
        <v>0.106746322548</v>
      </c>
      <c r="H9" s="35">
        <v>42867</v>
      </c>
      <c r="I9" s="32" t="s">
        <v>50</v>
      </c>
      <c r="J9" s="33" t="s">
        <v>51</v>
      </c>
      <c r="K9" s="33"/>
      <c r="L9" s="33" t="s">
        <v>474</v>
      </c>
      <c r="M9" s="36">
        <v>42867</v>
      </c>
      <c r="N9" s="33" t="s">
        <v>53</v>
      </c>
      <c r="O9" s="35">
        <v>44574</v>
      </c>
      <c r="P9" s="32">
        <v>2</v>
      </c>
      <c r="Q9" s="32">
        <f>Table6[[#This Row],[Site capacity]]-Table6[[#This Row],[Total completions]]</f>
        <v>2</v>
      </c>
      <c r="R9" s="32">
        <v>0</v>
      </c>
      <c r="S9" s="32">
        <v>0</v>
      </c>
      <c r="T9" s="32" t="s">
        <v>54</v>
      </c>
      <c r="U9" s="33" t="s">
        <v>55</v>
      </c>
      <c r="V9" s="32">
        <f>Table6[[#This Row],[Site capacity]]-Table6[[#This Row],[Total completions]]</f>
        <v>2</v>
      </c>
      <c r="W9" s="32">
        <v>0</v>
      </c>
      <c r="X9" s="32">
        <v>0</v>
      </c>
      <c r="Y9" s="32">
        <v>2</v>
      </c>
      <c r="Z9" s="33" t="s">
        <v>56</v>
      </c>
      <c r="AA9" s="33"/>
      <c r="AB9" s="33" t="s">
        <v>347</v>
      </c>
      <c r="AC9" s="33" t="s">
        <v>347</v>
      </c>
      <c r="AD9" s="33" t="s">
        <v>123</v>
      </c>
      <c r="AE9" s="33" t="s">
        <v>59</v>
      </c>
      <c r="AF9" s="33" t="s">
        <v>59</v>
      </c>
      <c r="AG9" s="33"/>
      <c r="AH9" s="33"/>
      <c r="AI9" s="33" t="s">
        <v>475</v>
      </c>
    </row>
    <row r="10" spans="1:35" s="2" customFormat="1" ht="29.25">
      <c r="A10" s="10" t="s">
        <v>476</v>
      </c>
      <c r="B10" s="33" t="s">
        <v>477</v>
      </c>
      <c r="C10" s="32"/>
      <c r="D10" s="33" t="s">
        <v>478</v>
      </c>
      <c r="E10" s="32">
        <v>341179</v>
      </c>
      <c r="F10" s="32">
        <v>731912</v>
      </c>
      <c r="G10" s="39">
        <v>0.13844176759900001</v>
      </c>
      <c r="H10" s="35">
        <v>43034</v>
      </c>
      <c r="I10" s="32" t="s">
        <v>50</v>
      </c>
      <c r="J10" s="33" t="s">
        <v>51</v>
      </c>
      <c r="K10" s="33"/>
      <c r="L10" s="33" t="s">
        <v>479</v>
      </c>
      <c r="M10" s="36">
        <v>44071</v>
      </c>
      <c r="N10" s="33" t="s">
        <v>53</v>
      </c>
      <c r="O10" s="35">
        <v>45026</v>
      </c>
      <c r="P10" s="32">
        <v>1</v>
      </c>
      <c r="Q10" s="32">
        <f>Table6[[#This Row],[Site capacity]]-Table6[[#This Row],[Total completions]]</f>
        <v>1</v>
      </c>
      <c r="R10" s="32">
        <v>0</v>
      </c>
      <c r="S10" s="32">
        <v>0</v>
      </c>
      <c r="T10" s="32" t="s">
        <v>54</v>
      </c>
      <c r="U10" s="33" t="s">
        <v>55</v>
      </c>
      <c r="V10" s="32">
        <f>Table6[[#This Row],[Site capacity]]-Table6[[#This Row],[Total completions]]</f>
        <v>1</v>
      </c>
      <c r="W10" s="32">
        <v>0</v>
      </c>
      <c r="X10" s="32">
        <v>0</v>
      </c>
      <c r="Y10" s="32">
        <v>1</v>
      </c>
      <c r="Z10" s="33" t="s">
        <v>56</v>
      </c>
      <c r="AA10" s="33"/>
      <c r="AB10" s="33" t="s">
        <v>347</v>
      </c>
      <c r="AC10" s="33" t="s">
        <v>347</v>
      </c>
      <c r="AD10" s="33" t="s">
        <v>123</v>
      </c>
      <c r="AE10" s="33" t="s">
        <v>59</v>
      </c>
      <c r="AF10" s="33" t="s">
        <v>450</v>
      </c>
      <c r="AG10" s="33"/>
      <c r="AH10" s="33"/>
      <c r="AI10" s="33" t="s">
        <v>480</v>
      </c>
    </row>
    <row r="11" spans="1:35" s="2" customFormat="1" ht="29.25">
      <c r="A11" s="10" t="s">
        <v>481</v>
      </c>
      <c r="B11" s="33" t="s">
        <v>482</v>
      </c>
      <c r="C11" s="32"/>
      <c r="D11" s="33" t="s">
        <v>483</v>
      </c>
      <c r="E11" s="32">
        <v>341072</v>
      </c>
      <c r="F11" s="32">
        <v>730954</v>
      </c>
      <c r="G11" s="39">
        <v>3.8505836609100001E-2</v>
      </c>
      <c r="H11" s="35">
        <v>43054</v>
      </c>
      <c r="I11" s="32" t="s">
        <v>50</v>
      </c>
      <c r="J11" s="33" t="s">
        <v>51</v>
      </c>
      <c r="K11" s="33"/>
      <c r="L11" s="33" t="s">
        <v>484</v>
      </c>
      <c r="M11" s="36">
        <v>43054</v>
      </c>
      <c r="N11" s="33" t="s">
        <v>53</v>
      </c>
      <c r="O11" s="35">
        <v>43486</v>
      </c>
      <c r="P11" s="32">
        <v>3</v>
      </c>
      <c r="Q11" s="32">
        <f>Table6[[#This Row],[Site capacity]]-Table6[[#This Row],[Total completions]]</f>
        <v>3</v>
      </c>
      <c r="R11" s="32">
        <v>0</v>
      </c>
      <c r="S11" s="32">
        <v>0</v>
      </c>
      <c r="T11" s="32" t="s">
        <v>54</v>
      </c>
      <c r="U11" s="33" t="s">
        <v>55</v>
      </c>
      <c r="V11" s="32">
        <f>Table6[[#This Row],[Site capacity]]-Table6[[#This Row],[Total completions]]</f>
        <v>3</v>
      </c>
      <c r="W11" s="32">
        <v>0</v>
      </c>
      <c r="X11" s="32">
        <v>3</v>
      </c>
      <c r="Y11" s="32">
        <v>0</v>
      </c>
      <c r="Z11" s="33" t="s">
        <v>56</v>
      </c>
      <c r="AA11" s="33"/>
      <c r="AB11" s="33" t="s">
        <v>347</v>
      </c>
      <c r="AC11" s="33" t="s">
        <v>347</v>
      </c>
      <c r="AD11" s="33" t="s">
        <v>123</v>
      </c>
      <c r="AE11" s="33" t="s">
        <v>59</v>
      </c>
      <c r="AF11" s="33" t="s">
        <v>59</v>
      </c>
      <c r="AG11" s="33"/>
      <c r="AH11" s="33"/>
      <c r="AI11" s="33" t="s">
        <v>485</v>
      </c>
    </row>
    <row r="12" spans="1:35" s="2" customFormat="1" ht="29.25">
      <c r="A12" s="10" t="s">
        <v>486</v>
      </c>
      <c r="B12" s="33" t="s">
        <v>487</v>
      </c>
      <c r="C12" s="32"/>
      <c r="D12" s="33" t="s">
        <v>488</v>
      </c>
      <c r="E12" s="32">
        <v>338252</v>
      </c>
      <c r="F12" s="32">
        <v>730123</v>
      </c>
      <c r="G12" s="39">
        <v>5.1985297933200003E-2</v>
      </c>
      <c r="H12" s="35">
        <v>43861</v>
      </c>
      <c r="I12" s="32" t="s">
        <v>50</v>
      </c>
      <c r="J12" s="33" t="s">
        <v>79</v>
      </c>
      <c r="K12" s="33"/>
      <c r="L12" s="33" t="s">
        <v>489</v>
      </c>
      <c r="M12" s="36">
        <v>45198</v>
      </c>
      <c r="N12" s="33" t="s">
        <v>81</v>
      </c>
      <c r="O12" s="35"/>
      <c r="P12" s="32">
        <v>1</v>
      </c>
      <c r="Q12" s="32">
        <f>Table6[[#This Row],[Site capacity]]-Table6[[#This Row],[Total completions]]</f>
        <v>1</v>
      </c>
      <c r="R12" s="32">
        <v>0</v>
      </c>
      <c r="S12" s="32">
        <v>0</v>
      </c>
      <c r="T12" s="32" t="s">
        <v>54</v>
      </c>
      <c r="U12" s="33" t="s">
        <v>55</v>
      </c>
      <c r="V12" s="32">
        <f>Table6[[#This Row],[Site capacity]]-Table6[[#This Row],[Total completions]]</f>
        <v>1</v>
      </c>
      <c r="W12" s="32">
        <v>0</v>
      </c>
      <c r="X12" s="32">
        <v>0</v>
      </c>
      <c r="Y12" s="32">
        <v>1</v>
      </c>
      <c r="Z12" s="33" t="s">
        <v>56</v>
      </c>
      <c r="AA12" s="33"/>
      <c r="AB12" s="33" t="s">
        <v>347</v>
      </c>
      <c r="AC12" s="33" t="s">
        <v>347</v>
      </c>
      <c r="AD12" s="33" t="s">
        <v>123</v>
      </c>
      <c r="AE12" s="33" t="s">
        <v>59</v>
      </c>
      <c r="AF12" s="33" t="s">
        <v>450</v>
      </c>
      <c r="AG12" s="33"/>
      <c r="AH12" s="33"/>
      <c r="AI12" s="33" t="s">
        <v>480</v>
      </c>
    </row>
    <row r="13" spans="1:35" s="2" customFormat="1" ht="29.25">
      <c r="A13" s="10" t="s">
        <v>490</v>
      </c>
      <c r="B13" s="33" t="s">
        <v>491</v>
      </c>
      <c r="C13" s="32"/>
      <c r="D13" s="33" t="s">
        <v>492</v>
      </c>
      <c r="E13" s="32">
        <v>346866</v>
      </c>
      <c r="F13" s="32">
        <v>731047</v>
      </c>
      <c r="G13" s="39">
        <v>2.1310919635400001E-2</v>
      </c>
      <c r="H13" s="35">
        <v>43977</v>
      </c>
      <c r="I13" s="32" t="s">
        <v>50</v>
      </c>
      <c r="J13" s="33" t="s">
        <v>51</v>
      </c>
      <c r="K13" s="33"/>
      <c r="L13" s="33" t="s">
        <v>493</v>
      </c>
      <c r="M13" s="36">
        <v>43977</v>
      </c>
      <c r="N13" s="33" t="s">
        <v>53</v>
      </c>
      <c r="O13" s="35">
        <v>44480</v>
      </c>
      <c r="P13" s="32">
        <v>1</v>
      </c>
      <c r="Q13" s="32">
        <f>Table6[[#This Row],[Site capacity]]-Table6[[#This Row],[Total completions]]</f>
        <v>1</v>
      </c>
      <c r="R13" s="32">
        <v>0</v>
      </c>
      <c r="S13" s="32">
        <v>0</v>
      </c>
      <c r="T13" s="32" t="s">
        <v>54</v>
      </c>
      <c r="U13" s="33" t="s">
        <v>55</v>
      </c>
      <c r="V13" s="32">
        <f>Table6[[#This Row],[Site capacity]]-Table6[[#This Row],[Total completions]]</f>
        <v>1</v>
      </c>
      <c r="W13" s="32">
        <v>0</v>
      </c>
      <c r="X13" s="32">
        <v>0</v>
      </c>
      <c r="Y13" s="32">
        <v>1</v>
      </c>
      <c r="Z13" s="33" t="s">
        <v>56</v>
      </c>
      <c r="AA13" s="33"/>
      <c r="AB13" s="33" t="s">
        <v>347</v>
      </c>
      <c r="AC13" s="33" t="s">
        <v>347</v>
      </c>
      <c r="AD13" s="33" t="s">
        <v>123</v>
      </c>
      <c r="AE13" s="33" t="s">
        <v>59</v>
      </c>
      <c r="AF13" s="33" t="s">
        <v>450</v>
      </c>
      <c r="AG13" s="33"/>
      <c r="AH13" s="33"/>
      <c r="AI13" s="33" t="s">
        <v>471</v>
      </c>
    </row>
    <row r="14" spans="1:35" s="2" customFormat="1" ht="29.25">
      <c r="A14" s="10" t="s">
        <v>494</v>
      </c>
      <c r="B14" s="33" t="s">
        <v>70</v>
      </c>
      <c r="C14" s="32"/>
      <c r="D14" s="33" t="s">
        <v>495</v>
      </c>
      <c r="E14" s="32">
        <v>345088</v>
      </c>
      <c r="F14" s="32">
        <v>733487</v>
      </c>
      <c r="G14" s="39">
        <v>0.21123085345000001</v>
      </c>
      <c r="H14" s="35">
        <v>44043</v>
      </c>
      <c r="I14" s="32" t="s">
        <v>50</v>
      </c>
      <c r="J14" s="33" t="s">
        <v>51</v>
      </c>
      <c r="K14" s="33"/>
      <c r="L14" s="33" t="s">
        <v>496</v>
      </c>
      <c r="M14" s="36">
        <v>44043</v>
      </c>
      <c r="N14" s="33" t="s">
        <v>53</v>
      </c>
      <c r="O14" s="35">
        <v>45152</v>
      </c>
      <c r="P14" s="32">
        <v>2</v>
      </c>
      <c r="Q14" s="32">
        <f>Table6[[#This Row],[Site capacity]]-Table6[[#This Row],[Total completions]]</f>
        <v>2</v>
      </c>
      <c r="R14" s="32">
        <v>0</v>
      </c>
      <c r="S14" s="32">
        <v>0</v>
      </c>
      <c r="T14" s="32" t="s">
        <v>54</v>
      </c>
      <c r="U14" s="33" t="s">
        <v>55</v>
      </c>
      <c r="V14" s="32">
        <f>Table6[[#This Row],[Site capacity]]-Table6[[#This Row],[Total completions]]</f>
        <v>2</v>
      </c>
      <c r="W14" s="32">
        <v>0</v>
      </c>
      <c r="X14" s="32">
        <v>0</v>
      </c>
      <c r="Y14" s="32">
        <v>2</v>
      </c>
      <c r="Z14" s="33" t="s">
        <v>56</v>
      </c>
      <c r="AA14" s="33"/>
      <c r="AB14" s="33" t="s">
        <v>497</v>
      </c>
      <c r="AC14" s="33" t="s">
        <v>497</v>
      </c>
      <c r="AD14" s="33" t="s">
        <v>123</v>
      </c>
      <c r="AE14" s="33" t="s">
        <v>59</v>
      </c>
      <c r="AF14" s="33" t="s">
        <v>59</v>
      </c>
      <c r="AG14" s="33"/>
      <c r="AH14" s="33"/>
      <c r="AI14" s="33" t="s">
        <v>498</v>
      </c>
    </row>
    <row r="15" spans="1:35" s="2" customFormat="1" ht="29.25">
      <c r="A15" s="10" t="s">
        <v>499</v>
      </c>
      <c r="B15" s="33" t="s">
        <v>500</v>
      </c>
      <c r="C15" s="32"/>
      <c r="D15" s="33" t="s">
        <v>501</v>
      </c>
      <c r="E15" s="32">
        <v>338543</v>
      </c>
      <c r="F15" s="32">
        <v>734031</v>
      </c>
      <c r="G15" s="39">
        <v>2.5906447765999999E-2</v>
      </c>
      <c r="H15" s="35">
        <v>44043</v>
      </c>
      <c r="I15" s="32" t="s">
        <v>50</v>
      </c>
      <c r="J15" s="33" t="s">
        <v>51</v>
      </c>
      <c r="K15" s="33"/>
      <c r="L15" s="33" t="s">
        <v>502</v>
      </c>
      <c r="M15" s="36">
        <v>45198</v>
      </c>
      <c r="N15" s="33" t="s">
        <v>81</v>
      </c>
      <c r="O15" s="35"/>
      <c r="P15" s="32">
        <v>1</v>
      </c>
      <c r="Q15" s="32">
        <f>Table6[[#This Row],[Site capacity]]-Table6[[#This Row],[Total completions]]</f>
        <v>1</v>
      </c>
      <c r="R15" s="32">
        <v>0</v>
      </c>
      <c r="S15" s="32">
        <v>0</v>
      </c>
      <c r="T15" s="32" t="s">
        <v>54</v>
      </c>
      <c r="U15" s="33" t="s">
        <v>55</v>
      </c>
      <c r="V15" s="32">
        <f>Table6[[#This Row],[Site capacity]]-Table6[[#This Row],[Total completions]]</f>
        <v>1</v>
      </c>
      <c r="W15" s="32">
        <v>0</v>
      </c>
      <c r="X15" s="32">
        <v>0</v>
      </c>
      <c r="Y15" s="32">
        <v>1</v>
      </c>
      <c r="Z15" s="33" t="s">
        <v>56</v>
      </c>
      <c r="AA15" s="33"/>
      <c r="AB15" s="33" t="s">
        <v>347</v>
      </c>
      <c r="AC15" s="33" t="s">
        <v>347</v>
      </c>
      <c r="AD15" s="33" t="s">
        <v>123</v>
      </c>
      <c r="AE15" s="33" t="s">
        <v>59</v>
      </c>
      <c r="AF15" s="33" t="s">
        <v>450</v>
      </c>
      <c r="AG15" s="33"/>
      <c r="AH15" s="33"/>
      <c r="AI15" s="33" t="s">
        <v>471</v>
      </c>
    </row>
    <row r="16" spans="1:35" s="2" customFormat="1" ht="29.25">
      <c r="A16" s="10" t="s">
        <v>503</v>
      </c>
      <c r="B16" s="33" t="s">
        <v>504</v>
      </c>
      <c r="C16" s="32"/>
      <c r="D16" s="33" t="s">
        <v>505</v>
      </c>
      <c r="E16" s="32">
        <v>339508</v>
      </c>
      <c r="F16" s="32">
        <v>731113</v>
      </c>
      <c r="G16" s="39">
        <v>4.9832625690500003E-2</v>
      </c>
      <c r="H16" s="35">
        <v>44078</v>
      </c>
      <c r="I16" s="32" t="s">
        <v>50</v>
      </c>
      <c r="J16" s="33" t="s">
        <v>51</v>
      </c>
      <c r="K16" s="33"/>
      <c r="L16" s="33" t="s">
        <v>506</v>
      </c>
      <c r="M16" s="36">
        <v>45166</v>
      </c>
      <c r="N16" s="33" t="s">
        <v>81</v>
      </c>
      <c r="O16" s="35"/>
      <c r="P16" s="32">
        <v>1</v>
      </c>
      <c r="Q16" s="32">
        <f>Table6[[#This Row],[Site capacity]]-Table6[[#This Row],[Total completions]]</f>
        <v>1</v>
      </c>
      <c r="R16" s="32">
        <v>0</v>
      </c>
      <c r="S16" s="32">
        <v>0</v>
      </c>
      <c r="T16" s="32" t="s">
        <v>54</v>
      </c>
      <c r="U16" s="33" t="s">
        <v>55</v>
      </c>
      <c r="V16" s="32">
        <f>Table6[[#This Row],[Site capacity]]-Table6[[#This Row],[Total completions]]</f>
        <v>1</v>
      </c>
      <c r="W16" s="32">
        <v>0</v>
      </c>
      <c r="X16" s="32">
        <v>0</v>
      </c>
      <c r="Y16" s="32">
        <v>1</v>
      </c>
      <c r="Z16" s="33" t="s">
        <v>56</v>
      </c>
      <c r="AA16" s="33"/>
      <c r="AB16" s="33" t="s">
        <v>347</v>
      </c>
      <c r="AC16" s="33" t="s">
        <v>347</v>
      </c>
      <c r="AD16" s="33" t="s">
        <v>123</v>
      </c>
      <c r="AE16" s="33" t="s">
        <v>59</v>
      </c>
      <c r="AF16" s="33" t="s">
        <v>450</v>
      </c>
      <c r="AG16" s="33"/>
      <c r="AH16" s="33"/>
      <c r="AI16" s="33" t="s">
        <v>507</v>
      </c>
    </row>
    <row r="17" spans="1:35" s="2" customFormat="1" ht="29.25">
      <c r="A17" s="10" t="s">
        <v>508</v>
      </c>
      <c r="B17" s="33" t="s">
        <v>509</v>
      </c>
      <c r="C17" s="32"/>
      <c r="D17" s="33" t="s">
        <v>510</v>
      </c>
      <c r="E17" s="32">
        <v>344782</v>
      </c>
      <c r="F17" s="32">
        <v>731333</v>
      </c>
      <c r="G17" s="39">
        <v>0.13039115152299999</v>
      </c>
      <c r="H17" s="35">
        <v>44106</v>
      </c>
      <c r="I17" s="32" t="s">
        <v>50</v>
      </c>
      <c r="J17" s="33" t="s">
        <v>79</v>
      </c>
      <c r="K17" s="33"/>
      <c r="L17" s="33" t="s">
        <v>511</v>
      </c>
      <c r="M17" s="36">
        <v>45324</v>
      </c>
      <c r="N17" s="33" t="s">
        <v>81</v>
      </c>
      <c r="O17" s="35"/>
      <c r="P17" s="32">
        <v>1</v>
      </c>
      <c r="Q17" s="32">
        <f>Table6[[#This Row],[Site capacity]]-Table6[[#This Row],[Total completions]]</f>
        <v>1</v>
      </c>
      <c r="R17" s="32">
        <v>0</v>
      </c>
      <c r="S17" s="32">
        <v>0</v>
      </c>
      <c r="T17" s="32" t="s">
        <v>54</v>
      </c>
      <c r="U17" s="33" t="s">
        <v>55</v>
      </c>
      <c r="V17" s="32">
        <f>Table6[[#This Row],[Site capacity]]-Table6[[#This Row],[Total completions]]</f>
        <v>1</v>
      </c>
      <c r="W17" s="32">
        <v>0</v>
      </c>
      <c r="X17" s="32">
        <v>0</v>
      </c>
      <c r="Y17" s="32">
        <v>1</v>
      </c>
      <c r="Z17" s="33" t="s">
        <v>56</v>
      </c>
      <c r="AA17" s="33"/>
      <c r="AB17" s="33" t="s">
        <v>347</v>
      </c>
      <c r="AC17" s="33" t="s">
        <v>347</v>
      </c>
      <c r="AD17" s="33" t="s">
        <v>123</v>
      </c>
      <c r="AE17" s="33" t="s">
        <v>59</v>
      </c>
      <c r="AF17" s="33" t="s">
        <v>450</v>
      </c>
      <c r="AG17" s="33"/>
      <c r="AH17" s="33"/>
      <c r="AI17" s="33" t="s">
        <v>480</v>
      </c>
    </row>
    <row r="18" spans="1:35" s="2" customFormat="1" ht="29.25">
      <c r="A18" s="10" t="s">
        <v>512</v>
      </c>
      <c r="B18" s="33" t="s">
        <v>513</v>
      </c>
      <c r="C18" s="32"/>
      <c r="D18" s="33" t="s">
        <v>514</v>
      </c>
      <c r="E18" s="32">
        <v>341571</v>
      </c>
      <c r="F18" s="32">
        <v>731090</v>
      </c>
      <c r="G18" s="39">
        <v>4.7011425861200003E-2</v>
      </c>
      <c r="H18" s="35">
        <v>44145</v>
      </c>
      <c r="I18" s="32" t="s">
        <v>50</v>
      </c>
      <c r="J18" s="33" t="s">
        <v>51</v>
      </c>
      <c r="K18" s="33"/>
      <c r="L18" s="33" t="s">
        <v>515</v>
      </c>
      <c r="M18" s="36">
        <v>44145</v>
      </c>
      <c r="N18" s="33" t="s">
        <v>53</v>
      </c>
      <c r="O18" s="35">
        <v>44197</v>
      </c>
      <c r="P18" s="32">
        <v>1</v>
      </c>
      <c r="Q18" s="32">
        <f>Table6[[#This Row],[Site capacity]]-Table6[[#This Row],[Total completions]]</f>
        <v>1</v>
      </c>
      <c r="R18" s="32">
        <v>0</v>
      </c>
      <c r="S18" s="32">
        <v>0</v>
      </c>
      <c r="T18" s="32" t="s">
        <v>54</v>
      </c>
      <c r="U18" s="33" t="s">
        <v>55</v>
      </c>
      <c r="V18" s="32">
        <f>Table6[[#This Row],[Site capacity]]-Table6[[#This Row],[Total completions]]</f>
        <v>1</v>
      </c>
      <c r="W18" s="32">
        <v>0</v>
      </c>
      <c r="X18" s="32">
        <v>0</v>
      </c>
      <c r="Y18" s="32">
        <v>1</v>
      </c>
      <c r="Z18" s="33" t="s">
        <v>56</v>
      </c>
      <c r="AA18" s="33"/>
      <c r="AB18" s="33" t="s">
        <v>347</v>
      </c>
      <c r="AC18" s="33" t="s">
        <v>347</v>
      </c>
      <c r="AD18" s="33" t="s">
        <v>123</v>
      </c>
      <c r="AE18" s="33" t="s">
        <v>59</v>
      </c>
      <c r="AF18" s="33" t="s">
        <v>450</v>
      </c>
      <c r="AG18" s="33"/>
      <c r="AH18" s="33"/>
      <c r="AI18" s="33" t="s">
        <v>480</v>
      </c>
    </row>
    <row r="19" spans="1:35" s="2" customFormat="1" ht="29.25">
      <c r="A19" s="10" t="s">
        <v>516</v>
      </c>
      <c r="B19" s="33" t="s">
        <v>517</v>
      </c>
      <c r="C19" s="32"/>
      <c r="D19" s="33" t="s">
        <v>518</v>
      </c>
      <c r="E19" s="32">
        <v>339435</v>
      </c>
      <c r="F19" s="32">
        <v>730892</v>
      </c>
      <c r="G19" s="39">
        <v>0.130969516664</v>
      </c>
      <c r="H19" s="35">
        <v>44147</v>
      </c>
      <c r="I19" s="32" t="s">
        <v>50</v>
      </c>
      <c r="J19" s="33" t="s">
        <v>51</v>
      </c>
      <c r="K19" s="33"/>
      <c r="L19" s="33" t="s">
        <v>519</v>
      </c>
      <c r="M19" s="36">
        <v>44147</v>
      </c>
      <c r="N19" s="33" t="s">
        <v>53</v>
      </c>
      <c r="O19" s="35">
        <v>44325</v>
      </c>
      <c r="P19" s="32">
        <v>1</v>
      </c>
      <c r="Q19" s="32">
        <f>Table6[[#This Row],[Site capacity]]-Table6[[#This Row],[Total completions]]</f>
        <v>1</v>
      </c>
      <c r="R19" s="32">
        <v>0</v>
      </c>
      <c r="S19" s="32">
        <v>0</v>
      </c>
      <c r="T19" s="32" t="s">
        <v>54</v>
      </c>
      <c r="U19" s="33" t="s">
        <v>55</v>
      </c>
      <c r="V19" s="32">
        <f>Table6[[#This Row],[Site capacity]]-Table6[[#This Row],[Total completions]]</f>
        <v>1</v>
      </c>
      <c r="W19" s="32">
        <v>0</v>
      </c>
      <c r="X19" s="32">
        <v>0</v>
      </c>
      <c r="Y19" s="32">
        <v>1</v>
      </c>
      <c r="Z19" s="33" t="s">
        <v>56</v>
      </c>
      <c r="AA19" s="33"/>
      <c r="AB19" s="33" t="s">
        <v>347</v>
      </c>
      <c r="AC19" s="33" t="s">
        <v>347</v>
      </c>
      <c r="AD19" s="33" t="s">
        <v>123</v>
      </c>
      <c r="AE19" s="33" t="s">
        <v>59</v>
      </c>
      <c r="AF19" s="33" t="s">
        <v>450</v>
      </c>
      <c r="AG19" s="33"/>
      <c r="AH19" s="33"/>
      <c r="AI19" s="33" t="s">
        <v>520</v>
      </c>
    </row>
    <row r="20" spans="1:35" s="2" customFormat="1" ht="29.25">
      <c r="A20" s="10" t="s">
        <v>521</v>
      </c>
      <c r="B20" s="33" t="s">
        <v>522</v>
      </c>
      <c r="C20" s="32"/>
      <c r="D20" s="33" t="s">
        <v>523</v>
      </c>
      <c r="E20" s="32">
        <v>340214</v>
      </c>
      <c r="F20" s="32">
        <v>730670</v>
      </c>
      <c r="G20" s="39">
        <v>1.0618356674999999E-2</v>
      </c>
      <c r="H20" s="35">
        <v>44161</v>
      </c>
      <c r="I20" s="32" t="s">
        <v>50</v>
      </c>
      <c r="J20" s="33" t="s">
        <v>51</v>
      </c>
      <c r="K20" s="33"/>
      <c r="L20" s="33" t="s">
        <v>524</v>
      </c>
      <c r="M20" s="36">
        <v>44161</v>
      </c>
      <c r="N20" s="33" t="s">
        <v>53</v>
      </c>
      <c r="O20" s="35">
        <v>44543</v>
      </c>
      <c r="P20" s="32">
        <v>1</v>
      </c>
      <c r="Q20" s="32">
        <f>Table6[[#This Row],[Site capacity]]-Table6[[#This Row],[Total completions]]</f>
        <v>1</v>
      </c>
      <c r="R20" s="32">
        <v>0</v>
      </c>
      <c r="S20" s="32">
        <v>0</v>
      </c>
      <c r="T20" s="32" t="s">
        <v>54</v>
      </c>
      <c r="U20" s="33" t="s">
        <v>55</v>
      </c>
      <c r="V20" s="32">
        <f>Table6[[#This Row],[Site capacity]]-Table6[[#This Row],[Total completions]]</f>
        <v>1</v>
      </c>
      <c r="W20" s="32">
        <v>0</v>
      </c>
      <c r="X20" s="32">
        <v>1</v>
      </c>
      <c r="Y20" s="32">
        <v>0</v>
      </c>
      <c r="Z20" s="33" t="s">
        <v>56</v>
      </c>
      <c r="AA20" s="33"/>
      <c r="AB20" s="33" t="s">
        <v>525</v>
      </c>
      <c r="AC20" s="33" t="s">
        <v>525</v>
      </c>
      <c r="AD20" s="33" t="s">
        <v>123</v>
      </c>
      <c r="AE20" s="33" t="s">
        <v>59</v>
      </c>
      <c r="AF20" s="33" t="s">
        <v>450</v>
      </c>
      <c r="AG20" s="33"/>
      <c r="AH20" s="33"/>
      <c r="AI20" s="33" t="s">
        <v>480</v>
      </c>
    </row>
    <row r="21" spans="1:35" s="2" customFormat="1" ht="29.25">
      <c r="A21" s="10" t="s">
        <v>526</v>
      </c>
      <c r="B21" s="33" t="s">
        <v>527</v>
      </c>
      <c r="C21" s="32"/>
      <c r="D21" s="33" t="s">
        <v>528</v>
      </c>
      <c r="E21" s="32">
        <v>340421</v>
      </c>
      <c r="F21" s="32">
        <v>730459</v>
      </c>
      <c r="G21" s="39">
        <v>1.8125047912300001E-2</v>
      </c>
      <c r="H21" s="35">
        <v>44176</v>
      </c>
      <c r="I21" s="32" t="s">
        <v>50</v>
      </c>
      <c r="J21" s="33" t="s">
        <v>51</v>
      </c>
      <c r="K21" s="33"/>
      <c r="L21" s="33" t="s">
        <v>529</v>
      </c>
      <c r="M21" s="36">
        <v>44176</v>
      </c>
      <c r="N21" s="33" t="s">
        <v>53</v>
      </c>
      <c r="O21" s="35">
        <v>44708</v>
      </c>
      <c r="P21" s="32">
        <v>3</v>
      </c>
      <c r="Q21" s="32">
        <f>Table6[[#This Row],[Site capacity]]-Table6[[#This Row],[Total completions]]</f>
        <v>3</v>
      </c>
      <c r="R21" s="32">
        <v>0</v>
      </c>
      <c r="S21" s="32">
        <v>0</v>
      </c>
      <c r="T21" s="32" t="s">
        <v>54</v>
      </c>
      <c r="U21" s="33" t="s">
        <v>55</v>
      </c>
      <c r="V21" s="32">
        <f>Table6[[#This Row],[Site capacity]]-Table6[[#This Row],[Total completions]]</f>
        <v>3</v>
      </c>
      <c r="W21" s="32">
        <v>0</v>
      </c>
      <c r="X21" s="32">
        <v>3</v>
      </c>
      <c r="Y21" s="32">
        <v>0</v>
      </c>
      <c r="Z21" s="33" t="s">
        <v>56</v>
      </c>
      <c r="AA21" s="33"/>
      <c r="AB21" s="33" t="s">
        <v>530</v>
      </c>
      <c r="AC21" s="33" t="s">
        <v>530</v>
      </c>
      <c r="AD21" s="33" t="s">
        <v>123</v>
      </c>
      <c r="AE21" s="33" t="s">
        <v>59</v>
      </c>
      <c r="AF21" s="33" t="s">
        <v>59</v>
      </c>
      <c r="AG21" s="33"/>
      <c r="AH21" s="33"/>
      <c r="AI21" s="33" t="s">
        <v>531</v>
      </c>
    </row>
    <row r="22" spans="1:35" s="2" customFormat="1" ht="29.25">
      <c r="A22" s="10" t="s">
        <v>532</v>
      </c>
      <c r="B22" s="33" t="s">
        <v>533</v>
      </c>
      <c r="C22" s="32"/>
      <c r="D22" s="33" t="s">
        <v>534</v>
      </c>
      <c r="E22" s="32">
        <v>346017</v>
      </c>
      <c r="F22" s="32">
        <v>730834</v>
      </c>
      <c r="G22" s="39">
        <v>1.28917955029E-2</v>
      </c>
      <c r="H22" s="35">
        <v>44141</v>
      </c>
      <c r="I22" s="32" t="s">
        <v>50</v>
      </c>
      <c r="J22" s="33" t="s">
        <v>51</v>
      </c>
      <c r="K22" s="33"/>
      <c r="L22" s="33" t="s">
        <v>535</v>
      </c>
      <c r="M22" s="36">
        <v>44883</v>
      </c>
      <c r="N22" s="33" t="s">
        <v>53</v>
      </c>
      <c r="O22" s="35">
        <v>45705</v>
      </c>
      <c r="P22" s="32">
        <v>2</v>
      </c>
      <c r="Q22" s="32">
        <f>Table6[[#This Row],[Site capacity]]-Table6[[#This Row],[Total completions]]</f>
        <v>2</v>
      </c>
      <c r="R22" s="32">
        <v>0</v>
      </c>
      <c r="S22" s="32">
        <v>0</v>
      </c>
      <c r="T22" s="32" t="s">
        <v>54</v>
      </c>
      <c r="U22" s="33" t="s">
        <v>55</v>
      </c>
      <c r="V22" s="32">
        <f>Table6[[#This Row],[Site capacity]]-Table6[[#This Row],[Total completions]]</f>
        <v>2</v>
      </c>
      <c r="W22" s="32">
        <v>0</v>
      </c>
      <c r="X22" s="32">
        <v>2</v>
      </c>
      <c r="Y22" s="32">
        <v>0</v>
      </c>
      <c r="Z22" s="33" t="s">
        <v>56</v>
      </c>
      <c r="AA22" s="33"/>
      <c r="AB22" s="33" t="s">
        <v>347</v>
      </c>
      <c r="AC22" s="33" t="s">
        <v>347</v>
      </c>
      <c r="AD22" s="33" t="s">
        <v>123</v>
      </c>
      <c r="AE22" s="33" t="s">
        <v>59</v>
      </c>
      <c r="AF22" s="33" t="s">
        <v>59</v>
      </c>
      <c r="AG22" s="33"/>
      <c r="AH22" s="33"/>
      <c r="AI22" s="33"/>
    </row>
    <row r="23" spans="1:35" s="2" customFormat="1" ht="29.25">
      <c r="A23" s="10" t="s">
        <v>536</v>
      </c>
      <c r="B23" s="33" t="s">
        <v>537</v>
      </c>
      <c r="C23" s="32"/>
      <c r="D23" s="33" t="s">
        <v>538</v>
      </c>
      <c r="E23" s="32">
        <v>338778</v>
      </c>
      <c r="F23" s="32">
        <v>733449</v>
      </c>
      <c r="G23" s="39">
        <v>7.2434696385799996E-2</v>
      </c>
      <c r="H23" s="35">
        <v>44409</v>
      </c>
      <c r="I23" s="32" t="s">
        <v>50</v>
      </c>
      <c r="J23" s="33" t="s">
        <v>51</v>
      </c>
      <c r="K23" s="33"/>
      <c r="L23" s="33" t="s">
        <v>539</v>
      </c>
      <c r="M23" s="36">
        <v>44965</v>
      </c>
      <c r="N23" s="33" t="s">
        <v>53</v>
      </c>
      <c r="O23" s="35">
        <v>45496</v>
      </c>
      <c r="P23" s="32">
        <v>1</v>
      </c>
      <c r="Q23" s="32">
        <f>Table6[[#This Row],[Site capacity]]-Table6[[#This Row],[Total completions]]</f>
        <v>1</v>
      </c>
      <c r="R23" s="32">
        <v>0</v>
      </c>
      <c r="S23" s="32">
        <v>0</v>
      </c>
      <c r="T23" s="32" t="s">
        <v>54</v>
      </c>
      <c r="U23" s="33" t="s">
        <v>55</v>
      </c>
      <c r="V23" s="32">
        <f>Table6[[#This Row],[Site capacity]]-Table6[[#This Row],[Total completions]]</f>
        <v>1</v>
      </c>
      <c r="W23" s="32">
        <v>0</v>
      </c>
      <c r="X23" s="32">
        <v>0</v>
      </c>
      <c r="Y23" s="32">
        <v>1</v>
      </c>
      <c r="Z23" s="33" t="s">
        <v>56</v>
      </c>
      <c r="AA23" s="33"/>
      <c r="AB23" s="33" t="s">
        <v>347</v>
      </c>
      <c r="AC23" s="33" t="s">
        <v>347</v>
      </c>
      <c r="AD23" s="33" t="s">
        <v>123</v>
      </c>
      <c r="AE23" s="33" t="s">
        <v>59</v>
      </c>
      <c r="AF23" s="33" t="s">
        <v>450</v>
      </c>
      <c r="AG23" s="33"/>
      <c r="AH23" s="33"/>
      <c r="AI23" s="33" t="s">
        <v>540</v>
      </c>
    </row>
    <row r="24" spans="1:35" s="2" customFormat="1" ht="29.25">
      <c r="A24" s="10" t="s">
        <v>541</v>
      </c>
      <c r="B24" s="33" t="s">
        <v>542</v>
      </c>
      <c r="C24" s="32"/>
      <c r="D24" s="33" t="s">
        <v>543</v>
      </c>
      <c r="E24" s="32">
        <v>345677</v>
      </c>
      <c r="F24" s="32">
        <v>731472</v>
      </c>
      <c r="G24" s="39">
        <v>0.114643941327</v>
      </c>
      <c r="H24" s="35">
        <v>44409</v>
      </c>
      <c r="I24" s="32" t="s">
        <v>50</v>
      </c>
      <c r="J24" s="33" t="s">
        <v>51</v>
      </c>
      <c r="K24" s="33"/>
      <c r="L24" s="33" t="s">
        <v>544</v>
      </c>
      <c r="M24" s="36">
        <v>44428</v>
      </c>
      <c r="N24" s="33" t="s">
        <v>53</v>
      </c>
      <c r="O24" s="35">
        <v>45520</v>
      </c>
      <c r="P24" s="32">
        <v>1</v>
      </c>
      <c r="Q24" s="32">
        <f>Table6[[#This Row],[Site capacity]]-Table6[[#This Row],[Total completions]]</f>
        <v>1</v>
      </c>
      <c r="R24" s="32">
        <v>0</v>
      </c>
      <c r="S24" s="32">
        <v>0</v>
      </c>
      <c r="T24" s="32" t="s">
        <v>54</v>
      </c>
      <c r="U24" s="33" t="s">
        <v>55</v>
      </c>
      <c r="V24" s="32">
        <f>Table6[[#This Row],[Site capacity]]-Table6[[#This Row],[Total completions]]</f>
        <v>1</v>
      </c>
      <c r="W24" s="32">
        <v>0</v>
      </c>
      <c r="X24" s="32">
        <v>0</v>
      </c>
      <c r="Y24" s="32">
        <v>1</v>
      </c>
      <c r="Z24" s="33" t="s">
        <v>56</v>
      </c>
      <c r="AA24" s="33"/>
      <c r="AB24" s="33" t="s">
        <v>347</v>
      </c>
      <c r="AC24" s="33" t="s">
        <v>347</v>
      </c>
      <c r="AD24" s="33" t="s">
        <v>123</v>
      </c>
      <c r="AE24" s="33" t="s">
        <v>59</v>
      </c>
      <c r="AF24" s="33" t="s">
        <v>450</v>
      </c>
      <c r="AG24" s="33"/>
      <c r="AH24" s="33" t="s">
        <v>544</v>
      </c>
      <c r="AI24" s="33" t="s">
        <v>540</v>
      </c>
    </row>
    <row r="25" spans="1:35" s="2" customFormat="1" ht="29.25">
      <c r="A25" s="10" t="s">
        <v>545</v>
      </c>
      <c r="B25" s="33" t="s">
        <v>546</v>
      </c>
      <c r="C25" s="32"/>
      <c r="D25" s="33" t="s">
        <v>547</v>
      </c>
      <c r="E25" s="32">
        <v>346229</v>
      </c>
      <c r="F25" s="32">
        <v>731308</v>
      </c>
      <c r="G25" s="39">
        <v>4.1527113071000002E-2</v>
      </c>
      <c r="H25" s="35">
        <v>44636</v>
      </c>
      <c r="I25" s="32" t="s">
        <v>50</v>
      </c>
      <c r="J25" s="33" t="s">
        <v>79</v>
      </c>
      <c r="K25" s="33"/>
      <c r="L25" s="33" t="s">
        <v>548</v>
      </c>
      <c r="M25" s="36">
        <v>44636</v>
      </c>
      <c r="N25" s="33" t="s">
        <v>81</v>
      </c>
      <c r="O25" s="35"/>
      <c r="P25" s="32">
        <v>1</v>
      </c>
      <c r="Q25" s="32">
        <f>Table6[[#This Row],[Site capacity]]-Table6[[#This Row],[Total completions]]</f>
        <v>1</v>
      </c>
      <c r="R25" s="32">
        <v>0</v>
      </c>
      <c r="S25" s="32">
        <v>0</v>
      </c>
      <c r="T25" s="32" t="s">
        <v>54</v>
      </c>
      <c r="U25" s="33" t="s">
        <v>55</v>
      </c>
      <c r="V25" s="32">
        <f>Table6[[#This Row],[Site capacity]]-Table6[[#This Row],[Total completions]]</f>
        <v>1</v>
      </c>
      <c r="W25" s="32">
        <v>0</v>
      </c>
      <c r="X25" s="32">
        <v>0</v>
      </c>
      <c r="Y25" s="32">
        <v>1</v>
      </c>
      <c r="Z25" s="33" t="s">
        <v>56</v>
      </c>
      <c r="AA25" s="33"/>
      <c r="AB25" s="33" t="s">
        <v>347</v>
      </c>
      <c r="AC25" s="33" t="s">
        <v>347</v>
      </c>
      <c r="AD25" s="33" t="s">
        <v>123</v>
      </c>
      <c r="AE25" s="33" t="s">
        <v>59</v>
      </c>
      <c r="AF25" s="33" t="s">
        <v>450</v>
      </c>
      <c r="AG25" s="33"/>
      <c r="AH25" s="33"/>
      <c r="AI25" s="33" t="s">
        <v>480</v>
      </c>
    </row>
    <row r="26" spans="1:35" s="2" customFormat="1" ht="29.25">
      <c r="A26" s="10" t="s">
        <v>549</v>
      </c>
      <c r="B26" s="33" t="s">
        <v>550</v>
      </c>
      <c r="C26" s="32"/>
      <c r="D26" s="33" t="s">
        <v>551</v>
      </c>
      <c r="E26" s="32">
        <v>345024</v>
      </c>
      <c r="F26" s="32">
        <v>731414</v>
      </c>
      <c r="G26" s="39">
        <v>0.108915452338</v>
      </c>
      <c r="H26" s="35">
        <v>44796</v>
      </c>
      <c r="I26" s="32" t="s">
        <v>50</v>
      </c>
      <c r="J26" s="33" t="s">
        <v>51</v>
      </c>
      <c r="K26" s="33"/>
      <c r="L26" s="33" t="s">
        <v>552</v>
      </c>
      <c r="M26" s="36">
        <v>44796</v>
      </c>
      <c r="N26" s="33" t="s">
        <v>53</v>
      </c>
      <c r="O26" s="35">
        <v>45265</v>
      </c>
      <c r="P26" s="32">
        <v>1</v>
      </c>
      <c r="Q26" s="32">
        <f>Table6[[#This Row],[Site capacity]]-Table6[[#This Row],[Total completions]]</f>
        <v>1</v>
      </c>
      <c r="R26" s="32">
        <v>0</v>
      </c>
      <c r="S26" s="32">
        <v>0</v>
      </c>
      <c r="T26" s="32" t="s">
        <v>54</v>
      </c>
      <c r="U26" s="33" t="s">
        <v>55</v>
      </c>
      <c r="V26" s="32">
        <f>Table6[[#This Row],[Site capacity]]-Table6[[#This Row],[Total completions]]</f>
        <v>1</v>
      </c>
      <c r="W26" s="32">
        <v>0</v>
      </c>
      <c r="X26" s="32">
        <v>0</v>
      </c>
      <c r="Y26" s="32">
        <v>1</v>
      </c>
      <c r="Z26" s="33" t="s">
        <v>56</v>
      </c>
      <c r="AA26" s="33"/>
      <c r="AB26" s="33" t="s">
        <v>347</v>
      </c>
      <c r="AC26" s="33" t="s">
        <v>347</v>
      </c>
      <c r="AD26" s="33" t="s">
        <v>123</v>
      </c>
      <c r="AE26" s="33" t="s">
        <v>59</v>
      </c>
      <c r="AF26" s="33" t="s">
        <v>450</v>
      </c>
      <c r="AG26" s="33"/>
      <c r="AH26" s="33"/>
      <c r="AI26" s="33" t="s">
        <v>480</v>
      </c>
    </row>
    <row r="27" spans="1:35" s="2" customFormat="1" ht="29.25">
      <c r="A27" s="10" t="s">
        <v>553</v>
      </c>
      <c r="B27" s="33" t="s">
        <v>554</v>
      </c>
      <c r="C27" s="32"/>
      <c r="D27" s="33" t="s">
        <v>555</v>
      </c>
      <c r="E27" s="32">
        <v>346894</v>
      </c>
      <c r="F27" s="32">
        <v>731323</v>
      </c>
      <c r="G27" s="39">
        <v>0.17793502999800001</v>
      </c>
      <c r="H27" s="35">
        <v>44875</v>
      </c>
      <c r="I27" s="32" t="s">
        <v>50</v>
      </c>
      <c r="J27" s="33" t="s">
        <v>51</v>
      </c>
      <c r="K27" s="33"/>
      <c r="L27" s="33" t="s">
        <v>556</v>
      </c>
      <c r="M27" s="36">
        <v>44875</v>
      </c>
      <c r="N27" s="33" t="s">
        <v>81</v>
      </c>
      <c r="O27" s="35"/>
      <c r="P27" s="32">
        <v>1</v>
      </c>
      <c r="Q27" s="32">
        <f>Table6[[#This Row],[Site capacity]]-Table6[[#This Row],[Total completions]]</f>
        <v>1</v>
      </c>
      <c r="R27" s="32">
        <v>0</v>
      </c>
      <c r="S27" s="32">
        <v>0</v>
      </c>
      <c r="T27" s="32" t="s">
        <v>54</v>
      </c>
      <c r="U27" s="33" t="s">
        <v>55</v>
      </c>
      <c r="V27" s="32">
        <f>Table6[[#This Row],[Site capacity]]-Table6[[#This Row],[Total completions]]</f>
        <v>1</v>
      </c>
      <c r="W27" s="32">
        <v>0</v>
      </c>
      <c r="X27" s="32">
        <v>0</v>
      </c>
      <c r="Y27" s="32">
        <v>1</v>
      </c>
      <c r="Z27" s="33" t="s">
        <v>56</v>
      </c>
      <c r="AA27" s="33"/>
      <c r="AB27" s="33" t="s">
        <v>347</v>
      </c>
      <c r="AC27" s="33" t="s">
        <v>347</v>
      </c>
      <c r="AD27" s="33" t="s">
        <v>123</v>
      </c>
      <c r="AE27" s="33" t="s">
        <v>59</v>
      </c>
      <c r="AF27" s="33" t="s">
        <v>450</v>
      </c>
      <c r="AG27" s="33"/>
      <c r="AH27" s="33"/>
      <c r="AI27" s="33" t="s">
        <v>471</v>
      </c>
    </row>
    <row r="28" spans="1:35" s="2" customFormat="1" ht="29.25">
      <c r="A28" s="10" t="s">
        <v>557</v>
      </c>
      <c r="B28" s="33" t="s">
        <v>558</v>
      </c>
      <c r="C28" s="32"/>
      <c r="D28" s="33" t="s">
        <v>559</v>
      </c>
      <c r="E28" s="32">
        <v>346450</v>
      </c>
      <c r="F28" s="32">
        <v>732090</v>
      </c>
      <c r="G28" s="39">
        <v>0.103842418191</v>
      </c>
      <c r="H28" s="35">
        <v>44888</v>
      </c>
      <c r="I28" s="32" t="s">
        <v>50</v>
      </c>
      <c r="J28" s="33" t="s">
        <v>51</v>
      </c>
      <c r="K28" s="33"/>
      <c r="L28" s="33" t="s">
        <v>560</v>
      </c>
      <c r="M28" s="36">
        <v>44888</v>
      </c>
      <c r="N28" s="33" t="s">
        <v>81</v>
      </c>
      <c r="O28" s="35"/>
      <c r="P28" s="32">
        <v>1</v>
      </c>
      <c r="Q28" s="32">
        <f>Table6[[#This Row],[Site capacity]]-Table6[[#This Row],[Total completions]]</f>
        <v>1</v>
      </c>
      <c r="R28" s="32">
        <v>0</v>
      </c>
      <c r="S28" s="32">
        <v>0</v>
      </c>
      <c r="T28" s="32" t="s">
        <v>54</v>
      </c>
      <c r="U28" s="33" t="s">
        <v>55</v>
      </c>
      <c r="V28" s="32">
        <f>Table6[[#This Row],[Site capacity]]-Table6[[#This Row],[Total completions]]</f>
        <v>1</v>
      </c>
      <c r="W28" s="32">
        <v>0</v>
      </c>
      <c r="X28" s="32">
        <v>0</v>
      </c>
      <c r="Y28" s="32">
        <v>1</v>
      </c>
      <c r="Z28" s="33" t="s">
        <v>56</v>
      </c>
      <c r="AA28" s="33"/>
      <c r="AB28" s="33" t="s">
        <v>347</v>
      </c>
      <c r="AC28" s="33" t="s">
        <v>347</v>
      </c>
      <c r="AD28" s="33" t="s">
        <v>123</v>
      </c>
      <c r="AE28" s="33" t="s">
        <v>59</v>
      </c>
      <c r="AF28" s="33" t="s">
        <v>450</v>
      </c>
      <c r="AG28" s="33"/>
      <c r="AH28" s="33"/>
      <c r="AI28" s="33" t="s">
        <v>471</v>
      </c>
    </row>
    <row r="29" spans="1:35" s="2" customFormat="1" ht="29.25">
      <c r="A29" s="10" t="s">
        <v>561</v>
      </c>
      <c r="B29" s="33" t="s">
        <v>562</v>
      </c>
      <c r="C29" s="32"/>
      <c r="D29" s="33" t="s">
        <v>563</v>
      </c>
      <c r="E29" s="32">
        <v>338288</v>
      </c>
      <c r="F29" s="32">
        <v>733486</v>
      </c>
      <c r="G29" s="39">
        <v>3.0119966076799998E-2</v>
      </c>
      <c r="H29" s="35">
        <v>44890</v>
      </c>
      <c r="I29" s="32" t="s">
        <v>50</v>
      </c>
      <c r="J29" s="33" t="s">
        <v>79</v>
      </c>
      <c r="K29" s="33"/>
      <c r="L29" s="33" t="s">
        <v>564</v>
      </c>
      <c r="M29" s="36">
        <v>44890</v>
      </c>
      <c r="N29" s="33" t="s">
        <v>81</v>
      </c>
      <c r="O29" s="35"/>
      <c r="P29" s="32">
        <v>1</v>
      </c>
      <c r="Q29" s="32">
        <f>Table6[[#This Row],[Site capacity]]-Table6[[#This Row],[Total completions]]</f>
        <v>1</v>
      </c>
      <c r="R29" s="32">
        <v>0</v>
      </c>
      <c r="S29" s="32">
        <v>0</v>
      </c>
      <c r="T29" s="32" t="s">
        <v>54</v>
      </c>
      <c r="U29" s="33" t="s">
        <v>55</v>
      </c>
      <c r="V29" s="32">
        <f>Table6[[#This Row],[Site capacity]]-Table6[[#This Row],[Total completions]]</f>
        <v>1</v>
      </c>
      <c r="W29" s="32">
        <v>0</v>
      </c>
      <c r="X29" s="32">
        <v>0</v>
      </c>
      <c r="Y29" s="32">
        <v>1</v>
      </c>
      <c r="Z29" s="33" t="s">
        <v>56</v>
      </c>
      <c r="AA29" s="33"/>
      <c r="AB29" s="33" t="s">
        <v>347</v>
      </c>
      <c r="AC29" s="33" t="s">
        <v>347</v>
      </c>
      <c r="AD29" s="33" t="s">
        <v>123</v>
      </c>
      <c r="AE29" s="33" t="s">
        <v>59</v>
      </c>
      <c r="AF29" s="33" t="s">
        <v>450</v>
      </c>
      <c r="AG29" s="33"/>
      <c r="AH29" s="33"/>
      <c r="AI29" s="33" t="s">
        <v>471</v>
      </c>
    </row>
    <row r="30" spans="1:35" s="2" customFormat="1" ht="29.25">
      <c r="A30" s="10" t="s">
        <v>565</v>
      </c>
      <c r="B30" s="33" t="s">
        <v>566</v>
      </c>
      <c r="C30" s="32"/>
      <c r="D30" s="33" t="s">
        <v>567</v>
      </c>
      <c r="E30" s="32">
        <v>338908</v>
      </c>
      <c r="F30" s="32">
        <v>730689</v>
      </c>
      <c r="G30" s="39">
        <v>2.0024929999200001E-2</v>
      </c>
      <c r="H30" s="35">
        <v>44993</v>
      </c>
      <c r="I30" s="32" t="s">
        <v>50</v>
      </c>
      <c r="J30" s="33" t="s">
        <v>51</v>
      </c>
      <c r="K30" s="33"/>
      <c r="L30" s="33" t="s">
        <v>568</v>
      </c>
      <c r="M30" s="36">
        <v>44993</v>
      </c>
      <c r="N30" s="33" t="s">
        <v>53</v>
      </c>
      <c r="O30" s="35">
        <v>45061</v>
      </c>
      <c r="P30" s="32">
        <v>1</v>
      </c>
      <c r="Q30" s="32">
        <f>Table6[[#This Row],[Site capacity]]-Table6[[#This Row],[Total completions]]</f>
        <v>1</v>
      </c>
      <c r="R30" s="32">
        <v>0</v>
      </c>
      <c r="S30" s="32">
        <v>0</v>
      </c>
      <c r="T30" s="32" t="s">
        <v>54</v>
      </c>
      <c r="U30" s="33" t="s">
        <v>55</v>
      </c>
      <c r="V30" s="32">
        <f>Table6[[#This Row],[Site capacity]]-Table6[[#This Row],[Total completions]]</f>
        <v>1</v>
      </c>
      <c r="W30" s="32">
        <v>0</v>
      </c>
      <c r="X30" s="32">
        <v>1</v>
      </c>
      <c r="Y30" s="32">
        <v>0</v>
      </c>
      <c r="Z30" s="33" t="s">
        <v>56</v>
      </c>
      <c r="AA30" s="33"/>
      <c r="AB30" s="33" t="s">
        <v>347</v>
      </c>
      <c r="AC30" s="33" t="s">
        <v>347</v>
      </c>
      <c r="AD30" s="33" t="s">
        <v>123</v>
      </c>
      <c r="AE30" s="33" t="s">
        <v>59</v>
      </c>
      <c r="AF30" s="33" t="s">
        <v>450</v>
      </c>
      <c r="AG30" s="33"/>
      <c r="AH30" s="33"/>
      <c r="AI30" s="33" t="s">
        <v>569</v>
      </c>
    </row>
    <row r="31" spans="1:35" s="2" customFormat="1" ht="29.25">
      <c r="A31" s="10" t="s">
        <v>570</v>
      </c>
      <c r="B31" s="33" t="s">
        <v>571</v>
      </c>
      <c r="C31" s="32"/>
      <c r="D31" s="33" t="s">
        <v>572</v>
      </c>
      <c r="E31" s="32">
        <v>333577</v>
      </c>
      <c r="F31" s="32">
        <v>732048</v>
      </c>
      <c r="G31" s="34">
        <v>0.28447622943099998</v>
      </c>
      <c r="H31" s="35">
        <v>45016</v>
      </c>
      <c r="I31" s="32" t="s">
        <v>50</v>
      </c>
      <c r="J31" s="33" t="s">
        <v>51</v>
      </c>
      <c r="K31" s="33"/>
      <c r="L31" s="33" t="s">
        <v>573</v>
      </c>
      <c r="M31" s="36">
        <v>45016</v>
      </c>
      <c r="N31" s="33" t="s">
        <v>81</v>
      </c>
      <c r="O31" s="35"/>
      <c r="P31" s="32">
        <v>1</v>
      </c>
      <c r="Q31" s="32">
        <f>Table6[[#This Row],[Site capacity]]-Table6[[#This Row],[Total completions]]</f>
        <v>1</v>
      </c>
      <c r="R31" s="32">
        <v>0</v>
      </c>
      <c r="S31" s="32">
        <v>0</v>
      </c>
      <c r="T31" s="32" t="s">
        <v>54</v>
      </c>
      <c r="U31" s="33" t="s">
        <v>55</v>
      </c>
      <c r="V31" s="32">
        <f>Table6[[#This Row],[Site capacity]]-Table6[[#This Row],[Total completions]]</f>
        <v>1</v>
      </c>
      <c r="W31" s="32">
        <v>0</v>
      </c>
      <c r="X31" s="32">
        <v>0</v>
      </c>
      <c r="Y31" s="32">
        <v>1</v>
      </c>
      <c r="Z31" s="33" t="s">
        <v>56</v>
      </c>
      <c r="AA31" s="33"/>
      <c r="AB31" s="33" t="s">
        <v>347</v>
      </c>
      <c r="AC31" s="33" t="s">
        <v>347</v>
      </c>
      <c r="AD31" s="33" t="s">
        <v>58</v>
      </c>
      <c r="AE31" s="33" t="s">
        <v>59</v>
      </c>
      <c r="AF31" s="33" t="s">
        <v>450</v>
      </c>
      <c r="AG31" s="33"/>
      <c r="AH31" s="33"/>
      <c r="AI31" s="33" t="s">
        <v>574</v>
      </c>
    </row>
    <row r="32" spans="1:35" s="2" customFormat="1" ht="29.25">
      <c r="A32" s="10" t="s">
        <v>575</v>
      </c>
      <c r="B32" s="33" t="s">
        <v>576</v>
      </c>
      <c r="C32" s="32"/>
      <c r="D32" s="33" t="s">
        <v>577</v>
      </c>
      <c r="E32" s="32">
        <v>339440</v>
      </c>
      <c r="F32" s="32">
        <v>730204</v>
      </c>
      <c r="G32" s="39">
        <v>3.3732719998200003E-2</v>
      </c>
      <c r="H32" s="35">
        <v>45064</v>
      </c>
      <c r="I32" s="32" t="s">
        <v>50</v>
      </c>
      <c r="J32" s="33" t="s">
        <v>51</v>
      </c>
      <c r="K32" s="33"/>
      <c r="L32" s="33" t="s">
        <v>578</v>
      </c>
      <c r="M32" s="36">
        <v>45064</v>
      </c>
      <c r="N32" s="33" t="s">
        <v>81</v>
      </c>
      <c r="O32" s="35"/>
      <c r="P32" s="32">
        <v>2</v>
      </c>
      <c r="Q32" s="32">
        <f>Table6[[#This Row],[Site capacity]]-Table6[[#This Row],[Total completions]]</f>
        <v>2</v>
      </c>
      <c r="R32" s="32">
        <v>0</v>
      </c>
      <c r="S32" s="32">
        <v>0</v>
      </c>
      <c r="T32" s="32" t="s">
        <v>54</v>
      </c>
      <c r="U32" s="33" t="s">
        <v>55</v>
      </c>
      <c r="V32" s="32">
        <f>Table6[[#This Row],[Site capacity]]-Table6[[#This Row],[Total completions]]</f>
        <v>2</v>
      </c>
      <c r="W32" s="32">
        <v>0</v>
      </c>
      <c r="X32" s="32">
        <v>2</v>
      </c>
      <c r="Y32" s="32">
        <v>0</v>
      </c>
      <c r="Z32" s="33" t="s">
        <v>56</v>
      </c>
      <c r="AA32" s="33"/>
      <c r="AB32" s="33" t="s">
        <v>347</v>
      </c>
      <c r="AC32" s="33" t="s">
        <v>347</v>
      </c>
      <c r="AD32" s="33" t="s">
        <v>123</v>
      </c>
      <c r="AE32" s="33" t="s">
        <v>59</v>
      </c>
      <c r="AF32" s="33" t="s">
        <v>59</v>
      </c>
      <c r="AG32" s="33"/>
      <c r="AH32" s="33"/>
      <c r="AI32" s="33" t="s">
        <v>579</v>
      </c>
    </row>
    <row r="33" spans="1:35" s="2" customFormat="1" ht="29.25">
      <c r="A33" s="10" t="s">
        <v>580</v>
      </c>
      <c r="B33" s="33" t="s">
        <v>581</v>
      </c>
      <c r="C33" s="32"/>
      <c r="D33" s="33" t="s">
        <v>582</v>
      </c>
      <c r="E33" s="32">
        <v>342298</v>
      </c>
      <c r="F33" s="32">
        <v>731118</v>
      </c>
      <c r="G33" s="39">
        <v>0.11554234401000001</v>
      </c>
      <c r="H33" s="35">
        <v>45065</v>
      </c>
      <c r="I33" s="32" t="s">
        <v>50</v>
      </c>
      <c r="J33" s="33" t="s">
        <v>51</v>
      </c>
      <c r="K33" s="33"/>
      <c r="L33" s="33" t="s">
        <v>583</v>
      </c>
      <c r="M33" s="36">
        <v>45065</v>
      </c>
      <c r="N33" s="33" t="s">
        <v>81</v>
      </c>
      <c r="O33" s="35"/>
      <c r="P33" s="32">
        <v>2</v>
      </c>
      <c r="Q33" s="32">
        <f>Table6[[#This Row],[Site capacity]]-Table6[[#This Row],[Total completions]]</f>
        <v>2</v>
      </c>
      <c r="R33" s="32">
        <v>0</v>
      </c>
      <c r="S33" s="32">
        <v>0</v>
      </c>
      <c r="T33" s="32" t="s">
        <v>54</v>
      </c>
      <c r="U33" s="33" t="s">
        <v>55</v>
      </c>
      <c r="V33" s="32">
        <f>Table6[[#This Row],[Site capacity]]-Table6[[#This Row],[Total completions]]</f>
        <v>2</v>
      </c>
      <c r="W33" s="32">
        <v>0</v>
      </c>
      <c r="X33" s="32">
        <v>0</v>
      </c>
      <c r="Y33" s="32">
        <v>2</v>
      </c>
      <c r="Z33" s="33" t="s">
        <v>56</v>
      </c>
      <c r="AA33" s="33"/>
      <c r="AB33" s="33" t="s">
        <v>347</v>
      </c>
      <c r="AC33" s="33" t="s">
        <v>347</v>
      </c>
      <c r="AD33" s="33" t="s">
        <v>123</v>
      </c>
      <c r="AE33" s="33" t="s">
        <v>59</v>
      </c>
      <c r="AF33" s="33" t="s">
        <v>59</v>
      </c>
      <c r="AG33" s="33"/>
      <c r="AH33" s="33"/>
      <c r="AI33" s="33" t="s">
        <v>584</v>
      </c>
    </row>
    <row r="34" spans="1:35" s="2" customFormat="1" ht="29.25">
      <c r="A34" s="10" t="s">
        <v>585</v>
      </c>
      <c r="B34" s="33" t="s">
        <v>542</v>
      </c>
      <c r="C34" s="32"/>
      <c r="D34" s="33" t="s">
        <v>586</v>
      </c>
      <c r="E34" s="32">
        <v>344271</v>
      </c>
      <c r="F34" s="32">
        <v>731367</v>
      </c>
      <c r="G34" s="39">
        <v>8.5897913524400002E-2</v>
      </c>
      <c r="H34" s="35">
        <v>45128</v>
      </c>
      <c r="I34" s="32" t="s">
        <v>50</v>
      </c>
      <c r="J34" s="33" t="s">
        <v>51</v>
      </c>
      <c r="K34" s="33"/>
      <c r="L34" s="33" t="s">
        <v>587</v>
      </c>
      <c r="M34" s="36">
        <v>45128</v>
      </c>
      <c r="N34" s="33" t="s">
        <v>53</v>
      </c>
      <c r="O34" s="35">
        <v>45401</v>
      </c>
      <c r="P34" s="32">
        <v>1</v>
      </c>
      <c r="Q34" s="32">
        <f>Table6[[#This Row],[Site capacity]]-Table6[[#This Row],[Total completions]]</f>
        <v>1</v>
      </c>
      <c r="R34" s="32">
        <v>0</v>
      </c>
      <c r="S34" s="32">
        <v>0</v>
      </c>
      <c r="T34" s="32" t="s">
        <v>54</v>
      </c>
      <c r="U34" s="33" t="s">
        <v>55</v>
      </c>
      <c r="V34" s="32">
        <f>Table6[[#This Row],[Site capacity]]-Table6[[#This Row],[Total completions]]</f>
        <v>1</v>
      </c>
      <c r="W34" s="32">
        <v>0</v>
      </c>
      <c r="X34" s="32">
        <v>0</v>
      </c>
      <c r="Y34" s="32">
        <v>1</v>
      </c>
      <c r="Z34" s="33" t="s">
        <v>56</v>
      </c>
      <c r="AA34" s="33"/>
      <c r="AB34" s="33" t="s">
        <v>347</v>
      </c>
      <c r="AC34" s="33" t="s">
        <v>347</v>
      </c>
      <c r="AD34" s="33" t="s">
        <v>123</v>
      </c>
      <c r="AE34" s="33" t="s">
        <v>59</v>
      </c>
      <c r="AF34" s="33" t="s">
        <v>450</v>
      </c>
      <c r="AG34" s="33"/>
      <c r="AH34" s="33"/>
      <c r="AI34" s="33" t="s">
        <v>471</v>
      </c>
    </row>
    <row r="35" spans="1:35" s="2" customFormat="1" ht="29.25">
      <c r="A35" s="10" t="s">
        <v>588</v>
      </c>
      <c r="B35" s="33" t="s">
        <v>589</v>
      </c>
      <c r="C35" s="32"/>
      <c r="D35" s="33" t="s">
        <v>590</v>
      </c>
      <c r="E35" s="32">
        <v>338740</v>
      </c>
      <c r="F35" s="32">
        <v>730664</v>
      </c>
      <c r="G35" s="39">
        <v>4.0554276958299999E-3</v>
      </c>
      <c r="H35" s="35">
        <v>45135</v>
      </c>
      <c r="I35" s="32" t="s">
        <v>50</v>
      </c>
      <c r="J35" s="33" t="s">
        <v>51</v>
      </c>
      <c r="K35" s="33"/>
      <c r="L35" s="33" t="s">
        <v>591</v>
      </c>
      <c r="M35" s="36">
        <v>45135</v>
      </c>
      <c r="N35" s="33" t="s">
        <v>81</v>
      </c>
      <c r="O35" s="35"/>
      <c r="P35" s="32">
        <v>1</v>
      </c>
      <c r="Q35" s="32">
        <f>Table6[[#This Row],[Site capacity]]-Table6[[#This Row],[Total completions]]</f>
        <v>1</v>
      </c>
      <c r="R35" s="32">
        <v>0</v>
      </c>
      <c r="S35" s="32">
        <v>0</v>
      </c>
      <c r="T35" s="32" t="s">
        <v>54</v>
      </c>
      <c r="U35" s="33" t="s">
        <v>55</v>
      </c>
      <c r="V35" s="32">
        <f>Table6[[#This Row],[Site capacity]]-Table6[[#This Row],[Total completions]]</f>
        <v>1</v>
      </c>
      <c r="W35" s="32">
        <v>0</v>
      </c>
      <c r="X35" s="32">
        <v>1</v>
      </c>
      <c r="Y35" s="32">
        <v>0</v>
      </c>
      <c r="Z35" s="33" t="s">
        <v>56</v>
      </c>
      <c r="AA35" s="33"/>
      <c r="AB35" s="33" t="s">
        <v>347</v>
      </c>
      <c r="AC35" s="33" t="s">
        <v>347</v>
      </c>
      <c r="AD35" s="33" t="s">
        <v>123</v>
      </c>
      <c r="AE35" s="33" t="s">
        <v>59</v>
      </c>
      <c r="AF35" s="33" t="s">
        <v>450</v>
      </c>
      <c r="AG35" s="33"/>
      <c r="AH35" s="33"/>
      <c r="AI35" s="33" t="s">
        <v>471</v>
      </c>
    </row>
    <row r="36" spans="1:35" s="2" customFormat="1" ht="29.25">
      <c r="A36" s="10" t="s">
        <v>592</v>
      </c>
      <c r="B36" s="33" t="s">
        <v>593</v>
      </c>
      <c r="C36" s="32"/>
      <c r="D36" s="33" t="s">
        <v>594</v>
      </c>
      <c r="E36" s="32">
        <v>340211</v>
      </c>
      <c r="F36" s="32">
        <v>730614</v>
      </c>
      <c r="G36" s="39">
        <v>7.7226592003000003E-3</v>
      </c>
      <c r="H36" s="35">
        <v>45138</v>
      </c>
      <c r="I36" s="32" t="s">
        <v>50</v>
      </c>
      <c r="J36" s="33" t="s">
        <v>51</v>
      </c>
      <c r="K36" s="33"/>
      <c r="L36" s="33" t="s">
        <v>595</v>
      </c>
      <c r="M36" s="36">
        <v>45138</v>
      </c>
      <c r="N36" s="33" t="s">
        <v>81</v>
      </c>
      <c r="O36" s="35"/>
      <c r="P36" s="32">
        <v>1</v>
      </c>
      <c r="Q36" s="32">
        <f>Table6[[#This Row],[Site capacity]]-Table6[[#This Row],[Total completions]]</f>
        <v>1</v>
      </c>
      <c r="R36" s="32">
        <v>0</v>
      </c>
      <c r="S36" s="32">
        <v>0</v>
      </c>
      <c r="T36" s="32" t="s">
        <v>54</v>
      </c>
      <c r="U36" s="33" t="s">
        <v>55</v>
      </c>
      <c r="V36" s="32">
        <f>Table6[[#This Row],[Site capacity]]-Table6[[#This Row],[Total completions]]</f>
        <v>1</v>
      </c>
      <c r="W36" s="32">
        <v>0</v>
      </c>
      <c r="X36" s="32">
        <v>1</v>
      </c>
      <c r="Y36" s="32">
        <v>0</v>
      </c>
      <c r="Z36" s="33" t="s">
        <v>56</v>
      </c>
      <c r="AA36" s="33"/>
      <c r="AB36" s="33" t="s">
        <v>596</v>
      </c>
      <c r="AC36" s="33" t="s">
        <v>596</v>
      </c>
      <c r="AD36" s="33" t="s">
        <v>123</v>
      </c>
      <c r="AE36" s="33" t="s">
        <v>59</v>
      </c>
      <c r="AF36" s="33" t="s">
        <v>450</v>
      </c>
      <c r="AG36" s="33"/>
      <c r="AH36" s="33"/>
      <c r="AI36" s="33" t="s">
        <v>597</v>
      </c>
    </row>
    <row r="37" spans="1:35" s="2" customFormat="1" ht="29.25">
      <c r="A37" s="10" t="s">
        <v>598</v>
      </c>
      <c r="B37" s="33" t="s">
        <v>599</v>
      </c>
      <c r="C37" s="32"/>
      <c r="D37" s="33" t="s">
        <v>600</v>
      </c>
      <c r="E37" s="32">
        <v>340809</v>
      </c>
      <c r="F37" s="32">
        <v>732504</v>
      </c>
      <c r="G37" s="39">
        <v>3.1726485937899999E-2</v>
      </c>
      <c r="H37" s="35">
        <v>45148</v>
      </c>
      <c r="I37" s="32" t="s">
        <v>50</v>
      </c>
      <c r="J37" s="33" t="s">
        <v>79</v>
      </c>
      <c r="K37" s="33"/>
      <c r="L37" s="33" t="s">
        <v>601</v>
      </c>
      <c r="M37" s="36">
        <v>45496</v>
      </c>
      <c r="N37" s="33" t="s">
        <v>81</v>
      </c>
      <c r="O37" s="35"/>
      <c r="P37" s="32">
        <v>1</v>
      </c>
      <c r="Q37" s="32">
        <f>Table6[[#This Row],[Site capacity]]-Table6[[#This Row],[Total completions]]</f>
        <v>1</v>
      </c>
      <c r="R37" s="32">
        <v>0</v>
      </c>
      <c r="S37" s="32">
        <v>0</v>
      </c>
      <c r="T37" s="32" t="s">
        <v>54</v>
      </c>
      <c r="U37" s="33" t="s">
        <v>55</v>
      </c>
      <c r="V37" s="32">
        <f>Table6[[#This Row],[Site capacity]]-Table6[[#This Row],[Total completions]]</f>
        <v>1</v>
      </c>
      <c r="W37" s="32">
        <v>0</v>
      </c>
      <c r="X37" s="32">
        <v>0</v>
      </c>
      <c r="Y37" s="32">
        <v>1</v>
      </c>
      <c r="Z37" s="33" t="s">
        <v>56</v>
      </c>
      <c r="AA37" s="33"/>
      <c r="AB37" s="33" t="s">
        <v>347</v>
      </c>
      <c r="AC37" s="33" t="s">
        <v>347</v>
      </c>
      <c r="AD37" s="33" t="s">
        <v>123</v>
      </c>
      <c r="AE37" s="33" t="s">
        <v>59</v>
      </c>
      <c r="AF37" s="33" t="s">
        <v>450</v>
      </c>
      <c r="AG37" s="33"/>
      <c r="AH37" s="33"/>
      <c r="AI37" s="33" t="s">
        <v>471</v>
      </c>
    </row>
    <row r="38" spans="1:35" s="2" customFormat="1" ht="29.25">
      <c r="A38" s="10" t="s">
        <v>602</v>
      </c>
      <c r="B38" s="33" t="s">
        <v>603</v>
      </c>
      <c r="C38" s="32"/>
      <c r="D38" s="33" t="s">
        <v>604</v>
      </c>
      <c r="E38" s="32">
        <v>340252</v>
      </c>
      <c r="F38" s="32">
        <v>730132</v>
      </c>
      <c r="G38" s="39">
        <v>1.26934144469E-2</v>
      </c>
      <c r="H38" s="35">
        <v>45233</v>
      </c>
      <c r="I38" s="32" t="s">
        <v>50</v>
      </c>
      <c r="J38" s="33" t="s">
        <v>51</v>
      </c>
      <c r="K38" s="33"/>
      <c r="L38" s="33" t="s">
        <v>605</v>
      </c>
      <c r="M38" s="36">
        <v>45233</v>
      </c>
      <c r="N38" s="33" t="s">
        <v>81</v>
      </c>
      <c r="O38" s="35"/>
      <c r="P38" s="32">
        <v>2</v>
      </c>
      <c r="Q38" s="32">
        <f>Table6[[#This Row],[Site capacity]]-Table6[[#This Row],[Total completions]]</f>
        <v>2</v>
      </c>
      <c r="R38" s="32">
        <v>0</v>
      </c>
      <c r="S38" s="32">
        <v>0</v>
      </c>
      <c r="T38" s="32" t="s">
        <v>54</v>
      </c>
      <c r="U38" s="33" t="s">
        <v>55</v>
      </c>
      <c r="V38" s="32">
        <f>Table6[[#This Row],[Site capacity]]-Table6[[#This Row],[Total completions]]</f>
        <v>2</v>
      </c>
      <c r="W38" s="32">
        <v>0</v>
      </c>
      <c r="X38" s="32">
        <v>2</v>
      </c>
      <c r="Y38" s="32">
        <v>0</v>
      </c>
      <c r="Z38" s="33" t="s">
        <v>56</v>
      </c>
      <c r="AA38" s="33"/>
      <c r="AB38" s="33" t="s">
        <v>347</v>
      </c>
      <c r="AC38" s="33" t="s">
        <v>347</v>
      </c>
      <c r="AD38" s="33" t="s">
        <v>123</v>
      </c>
      <c r="AE38" s="33" t="s">
        <v>59</v>
      </c>
      <c r="AF38" s="33" t="s">
        <v>59</v>
      </c>
      <c r="AG38" s="33"/>
      <c r="AH38" s="33"/>
      <c r="AI38" s="33" t="s">
        <v>606</v>
      </c>
    </row>
    <row r="39" spans="1:35" s="2" customFormat="1" ht="29.25">
      <c r="A39" s="10" t="s">
        <v>607</v>
      </c>
      <c r="B39" s="33" t="s">
        <v>593</v>
      </c>
      <c r="C39" s="32"/>
      <c r="D39" s="33" t="s">
        <v>608</v>
      </c>
      <c r="E39" s="32">
        <v>340204</v>
      </c>
      <c r="F39" s="32">
        <v>730611</v>
      </c>
      <c r="G39" s="39">
        <v>1.7496595450099999E-2</v>
      </c>
      <c r="H39" s="35">
        <v>45281</v>
      </c>
      <c r="I39" s="32" t="s">
        <v>50</v>
      </c>
      <c r="J39" s="33" t="s">
        <v>51</v>
      </c>
      <c r="K39" s="33"/>
      <c r="L39" s="33" t="s">
        <v>609</v>
      </c>
      <c r="M39" s="36">
        <v>45281</v>
      </c>
      <c r="N39" s="33" t="s">
        <v>81</v>
      </c>
      <c r="O39" s="35"/>
      <c r="P39" s="32">
        <v>1</v>
      </c>
      <c r="Q39" s="32">
        <f>Table6[[#This Row],[Site capacity]]-Table6[[#This Row],[Total completions]]</f>
        <v>1</v>
      </c>
      <c r="R39" s="32">
        <v>0</v>
      </c>
      <c r="S39" s="32">
        <v>0</v>
      </c>
      <c r="T39" s="32" t="s">
        <v>54</v>
      </c>
      <c r="U39" s="33" t="s">
        <v>55</v>
      </c>
      <c r="V39" s="32">
        <f>Table6[[#This Row],[Site capacity]]-Table6[[#This Row],[Total completions]]</f>
        <v>1</v>
      </c>
      <c r="W39" s="32">
        <v>0</v>
      </c>
      <c r="X39" s="32">
        <v>1</v>
      </c>
      <c r="Y39" s="32">
        <v>0</v>
      </c>
      <c r="Z39" s="33" t="s">
        <v>56</v>
      </c>
      <c r="AA39" s="33"/>
      <c r="AB39" s="33" t="s">
        <v>596</v>
      </c>
      <c r="AC39" s="33" t="s">
        <v>596</v>
      </c>
      <c r="AD39" s="33" t="s">
        <v>123</v>
      </c>
      <c r="AE39" s="33" t="s">
        <v>59</v>
      </c>
      <c r="AF39" s="33" t="s">
        <v>450</v>
      </c>
      <c r="AG39" s="33"/>
      <c r="AH39" s="33"/>
      <c r="AI39" s="33" t="s">
        <v>471</v>
      </c>
    </row>
    <row r="40" spans="1:35" s="2" customFormat="1" ht="29.25">
      <c r="A40" s="10" t="s">
        <v>610</v>
      </c>
      <c r="B40" s="33" t="s">
        <v>611</v>
      </c>
      <c r="C40" s="32"/>
      <c r="D40" s="33" t="s">
        <v>612</v>
      </c>
      <c r="E40" s="32">
        <v>340141</v>
      </c>
      <c r="F40" s="32">
        <v>730567</v>
      </c>
      <c r="G40" s="39">
        <v>1.1603429469E-2</v>
      </c>
      <c r="H40" s="35">
        <v>45303</v>
      </c>
      <c r="I40" s="32" t="s">
        <v>50</v>
      </c>
      <c r="J40" s="33" t="s">
        <v>51</v>
      </c>
      <c r="K40" s="33"/>
      <c r="L40" s="33" t="s">
        <v>613</v>
      </c>
      <c r="M40" s="36">
        <v>45303</v>
      </c>
      <c r="N40" s="33" t="s">
        <v>81</v>
      </c>
      <c r="O40" s="35"/>
      <c r="P40" s="32">
        <v>1</v>
      </c>
      <c r="Q40" s="32">
        <f>Table6[[#This Row],[Site capacity]]-Table6[[#This Row],[Total completions]]</f>
        <v>1</v>
      </c>
      <c r="R40" s="32">
        <v>0</v>
      </c>
      <c r="S40" s="32">
        <v>0</v>
      </c>
      <c r="T40" s="32" t="s">
        <v>54</v>
      </c>
      <c r="U40" s="33" t="s">
        <v>55</v>
      </c>
      <c r="V40" s="32">
        <f>Table6[[#This Row],[Site capacity]]-Table6[[#This Row],[Total completions]]</f>
        <v>1</v>
      </c>
      <c r="W40" s="32">
        <v>0</v>
      </c>
      <c r="X40" s="32">
        <v>1</v>
      </c>
      <c r="Y40" s="32">
        <v>0</v>
      </c>
      <c r="Z40" s="33" t="s">
        <v>56</v>
      </c>
      <c r="AA40" s="33"/>
      <c r="AB40" s="33" t="s">
        <v>347</v>
      </c>
      <c r="AC40" s="33" t="s">
        <v>347</v>
      </c>
      <c r="AD40" s="33" t="s">
        <v>123</v>
      </c>
      <c r="AE40" s="33" t="s">
        <v>59</v>
      </c>
      <c r="AF40" s="33" t="s">
        <v>450</v>
      </c>
      <c r="AG40" s="33"/>
      <c r="AH40" s="33"/>
      <c r="AI40" s="33" t="s">
        <v>614</v>
      </c>
    </row>
    <row r="41" spans="1:35" s="2" customFormat="1" ht="29.25">
      <c r="A41" s="10" t="s">
        <v>615</v>
      </c>
      <c r="B41" s="33" t="s">
        <v>616</v>
      </c>
      <c r="C41" s="32"/>
      <c r="D41" s="33" t="s">
        <v>617</v>
      </c>
      <c r="E41" s="32">
        <v>338788</v>
      </c>
      <c r="F41" s="32">
        <v>729671</v>
      </c>
      <c r="G41" s="39">
        <v>5.0141812315399999E-2</v>
      </c>
      <c r="H41" s="35">
        <v>45314</v>
      </c>
      <c r="I41" s="32" t="s">
        <v>50</v>
      </c>
      <c r="J41" s="33" t="s">
        <v>51</v>
      </c>
      <c r="K41" s="33"/>
      <c r="L41" s="33" t="s">
        <v>618</v>
      </c>
      <c r="M41" s="36">
        <v>45314</v>
      </c>
      <c r="N41" s="33" t="s">
        <v>81</v>
      </c>
      <c r="O41" s="35"/>
      <c r="P41" s="32">
        <v>2</v>
      </c>
      <c r="Q41" s="32">
        <f>Table6[[#This Row],[Site capacity]]-Table6[[#This Row],[Total completions]]</f>
        <v>2</v>
      </c>
      <c r="R41" s="32">
        <v>0</v>
      </c>
      <c r="S41" s="32">
        <v>0</v>
      </c>
      <c r="T41" s="32" t="s">
        <v>54</v>
      </c>
      <c r="U41" s="33" t="s">
        <v>55</v>
      </c>
      <c r="V41" s="32">
        <f>Table6[[#This Row],[Site capacity]]-Table6[[#This Row],[Total completions]]</f>
        <v>2</v>
      </c>
      <c r="W41" s="32">
        <v>0</v>
      </c>
      <c r="X41" s="32">
        <v>0</v>
      </c>
      <c r="Y41" s="32">
        <v>2</v>
      </c>
      <c r="Z41" s="33" t="s">
        <v>56</v>
      </c>
      <c r="AA41" s="33"/>
      <c r="AB41" s="33" t="s">
        <v>347</v>
      </c>
      <c r="AC41" s="33" t="s">
        <v>347</v>
      </c>
      <c r="AD41" s="33" t="s">
        <v>123</v>
      </c>
      <c r="AE41" s="33" t="s">
        <v>59</v>
      </c>
      <c r="AF41" s="33" t="s">
        <v>59</v>
      </c>
      <c r="AG41" s="33"/>
      <c r="AH41" s="33"/>
      <c r="AI41" s="33" t="s">
        <v>471</v>
      </c>
    </row>
    <row r="42" spans="1:35" s="2" customFormat="1" ht="29.25">
      <c r="A42" s="10" t="s">
        <v>619</v>
      </c>
      <c r="B42" s="33" t="s">
        <v>620</v>
      </c>
      <c r="C42" s="32"/>
      <c r="D42" s="33" t="s">
        <v>621</v>
      </c>
      <c r="E42" s="32">
        <v>336752</v>
      </c>
      <c r="F42" s="32">
        <v>730030</v>
      </c>
      <c r="G42" s="39">
        <v>0.31681626091699999</v>
      </c>
      <c r="H42" s="35">
        <v>45327</v>
      </c>
      <c r="I42" s="32" t="s">
        <v>50</v>
      </c>
      <c r="J42" s="33" t="s">
        <v>51</v>
      </c>
      <c r="K42" s="33"/>
      <c r="L42" s="33" t="s">
        <v>622</v>
      </c>
      <c r="M42" s="36">
        <v>45327</v>
      </c>
      <c r="N42" s="33" t="s">
        <v>81</v>
      </c>
      <c r="O42" s="35"/>
      <c r="P42" s="32">
        <v>1</v>
      </c>
      <c r="Q42" s="32">
        <f>Table6[[#This Row],[Site capacity]]-Table6[[#This Row],[Total completions]]</f>
        <v>1</v>
      </c>
      <c r="R42" s="32">
        <v>0</v>
      </c>
      <c r="S42" s="32">
        <v>0</v>
      </c>
      <c r="T42" s="32" t="s">
        <v>54</v>
      </c>
      <c r="U42" s="33" t="s">
        <v>55</v>
      </c>
      <c r="V42" s="32">
        <f>Table6[[#This Row],[Site capacity]]-Table6[[#This Row],[Total completions]]</f>
        <v>1</v>
      </c>
      <c r="W42" s="32">
        <v>0</v>
      </c>
      <c r="X42" s="32">
        <v>0</v>
      </c>
      <c r="Y42" s="32">
        <v>1</v>
      </c>
      <c r="Z42" s="33" t="s">
        <v>56</v>
      </c>
      <c r="AA42" s="33"/>
      <c r="AB42" s="33" t="s">
        <v>347</v>
      </c>
      <c r="AC42" s="33" t="s">
        <v>347</v>
      </c>
      <c r="AD42" s="33" t="s">
        <v>123</v>
      </c>
      <c r="AE42" s="33" t="s">
        <v>59</v>
      </c>
      <c r="AF42" s="33" t="s">
        <v>450</v>
      </c>
      <c r="AG42" s="33"/>
      <c r="AH42" s="33"/>
      <c r="AI42" s="33" t="s">
        <v>471</v>
      </c>
    </row>
    <row r="43" spans="1:35" s="2" customFormat="1" ht="29.25">
      <c r="A43" s="10" t="s">
        <v>623</v>
      </c>
      <c r="B43" s="33" t="s">
        <v>593</v>
      </c>
      <c r="C43" s="32"/>
      <c r="D43" s="33" t="s">
        <v>624</v>
      </c>
      <c r="E43" s="32">
        <v>340205</v>
      </c>
      <c r="F43" s="32">
        <v>730599</v>
      </c>
      <c r="G43" s="39">
        <v>1.25256938877E-2</v>
      </c>
      <c r="H43" s="35">
        <v>45351</v>
      </c>
      <c r="I43" s="32" t="s">
        <v>50</v>
      </c>
      <c r="J43" s="33" t="s">
        <v>51</v>
      </c>
      <c r="K43" s="33"/>
      <c r="L43" s="33" t="s">
        <v>625</v>
      </c>
      <c r="M43" s="36">
        <v>45351</v>
      </c>
      <c r="N43" s="33" t="s">
        <v>81</v>
      </c>
      <c r="O43" s="35"/>
      <c r="P43" s="32">
        <v>1</v>
      </c>
      <c r="Q43" s="32">
        <f>Table6[[#This Row],[Site capacity]]-Table6[[#This Row],[Total completions]]</f>
        <v>1</v>
      </c>
      <c r="R43" s="32">
        <v>0</v>
      </c>
      <c r="S43" s="32">
        <v>0</v>
      </c>
      <c r="T43" s="32" t="s">
        <v>54</v>
      </c>
      <c r="U43" s="33" t="s">
        <v>55</v>
      </c>
      <c r="V43" s="32">
        <f>Table6[[#This Row],[Site capacity]]-Table6[[#This Row],[Total completions]]</f>
        <v>1</v>
      </c>
      <c r="W43" s="32">
        <v>0</v>
      </c>
      <c r="X43" s="32">
        <v>1</v>
      </c>
      <c r="Y43" s="32">
        <v>0</v>
      </c>
      <c r="Z43" s="33" t="s">
        <v>56</v>
      </c>
      <c r="AA43" s="33"/>
      <c r="AB43" s="33" t="s">
        <v>347</v>
      </c>
      <c r="AC43" s="33" t="s">
        <v>347</v>
      </c>
      <c r="AD43" s="33" t="s">
        <v>123</v>
      </c>
      <c r="AE43" s="33" t="s">
        <v>59</v>
      </c>
      <c r="AF43" s="33" t="s">
        <v>450</v>
      </c>
      <c r="AG43" s="33"/>
      <c r="AH43" s="33"/>
      <c r="AI43" s="33" t="s">
        <v>471</v>
      </c>
    </row>
    <row r="44" spans="1:35" s="2" customFormat="1" ht="29.25">
      <c r="A44" s="10" t="s">
        <v>626</v>
      </c>
      <c r="B44" s="33" t="s">
        <v>627</v>
      </c>
      <c r="C44" s="32"/>
      <c r="D44" s="33" t="s">
        <v>628</v>
      </c>
      <c r="E44" s="32">
        <v>344544</v>
      </c>
      <c r="F44" s="32">
        <v>731906</v>
      </c>
      <c r="G44" s="39">
        <v>3.5516099999899998E-2</v>
      </c>
      <c r="H44" s="35">
        <v>45366</v>
      </c>
      <c r="I44" s="32" t="s">
        <v>50</v>
      </c>
      <c r="J44" s="33" t="s">
        <v>51</v>
      </c>
      <c r="K44" s="33"/>
      <c r="L44" s="33" t="s">
        <v>629</v>
      </c>
      <c r="M44" s="36">
        <v>45366</v>
      </c>
      <c r="N44" s="33" t="s">
        <v>81</v>
      </c>
      <c r="O44" s="35"/>
      <c r="P44" s="32">
        <v>1</v>
      </c>
      <c r="Q44" s="32">
        <f>Table6[[#This Row],[Site capacity]]-Table6[[#This Row],[Total completions]]</f>
        <v>1</v>
      </c>
      <c r="R44" s="32">
        <v>0</v>
      </c>
      <c r="S44" s="32">
        <v>0</v>
      </c>
      <c r="T44" s="32" t="s">
        <v>54</v>
      </c>
      <c r="U44" s="33" t="s">
        <v>55</v>
      </c>
      <c r="V44" s="32">
        <f>Table6[[#This Row],[Site capacity]]-Table6[[#This Row],[Total completions]]</f>
        <v>1</v>
      </c>
      <c r="W44" s="32">
        <v>0</v>
      </c>
      <c r="X44" s="32">
        <v>0</v>
      </c>
      <c r="Y44" s="32">
        <v>1</v>
      </c>
      <c r="Z44" s="33" t="s">
        <v>56</v>
      </c>
      <c r="AA44" s="33"/>
      <c r="AB44" s="33" t="s">
        <v>347</v>
      </c>
      <c r="AC44" s="33" t="s">
        <v>347</v>
      </c>
      <c r="AD44" s="33" t="s">
        <v>123</v>
      </c>
      <c r="AE44" s="33" t="s">
        <v>59</v>
      </c>
      <c r="AF44" s="33" t="s">
        <v>450</v>
      </c>
      <c r="AG44" s="33"/>
      <c r="AH44" s="33"/>
      <c r="AI44" s="33" t="s">
        <v>630</v>
      </c>
    </row>
    <row r="45" spans="1:35" s="2" customFormat="1" ht="29.25">
      <c r="A45" s="10" t="s">
        <v>631</v>
      </c>
      <c r="B45" s="33" t="s">
        <v>632</v>
      </c>
      <c r="C45" s="32"/>
      <c r="D45" s="33" t="s">
        <v>633</v>
      </c>
      <c r="E45" s="32">
        <v>344360</v>
      </c>
      <c r="F45" s="32">
        <v>731160</v>
      </c>
      <c r="G45" s="34">
        <v>0.13338024919499999</v>
      </c>
      <c r="H45" s="35">
        <v>45371</v>
      </c>
      <c r="I45" s="32" t="s">
        <v>50</v>
      </c>
      <c r="J45" s="33" t="s">
        <v>51</v>
      </c>
      <c r="K45" s="33"/>
      <c r="L45" s="33" t="s">
        <v>634</v>
      </c>
      <c r="M45" s="36">
        <v>45371</v>
      </c>
      <c r="N45" s="33" t="s">
        <v>81</v>
      </c>
      <c r="O45" s="35"/>
      <c r="P45" s="32">
        <v>1</v>
      </c>
      <c r="Q45" s="32">
        <f>Table6[[#This Row],[Site capacity]]-Table6[[#This Row],[Total completions]]</f>
        <v>1</v>
      </c>
      <c r="R45" s="32">
        <v>0</v>
      </c>
      <c r="S45" s="32">
        <v>0</v>
      </c>
      <c r="T45" s="32" t="s">
        <v>54</v>
      </c>
      <c r="U45" s="33" t="s">
        <v>55</v>
      </c>
      <c r="V45" s="32">
        <f>Table6[[#This Row],[Site capacity]]-Table6[[#This Row],[Total completions]]</f>
        <v>1</v>
      </c>
      <c r="W45" s="32">
        <v>0</v>
      </c>
      <c r="X45" s="32">
        <v>0</v>
      </c>
      <c r="Y45" s="32">
        <v>1</v>
      </c>
      <c r="Z45" s="33" t="s">
        <v>56</v>
      </c>
      <c r="AA45" s="33"/>
      <c r="AB45" s="33" t="s">
        <v>347</v>
      </c>
      <c r="AC45" s="33" t="s">
        <v>347</v>
      </c>
      <c r="AD45" s="33" t="s">
        <v>58</v>
      </c>
      <c r="AE45" s="33" t="s">
        <v>59</v>
      </c>
      <c r="AF45" s="33" t="s">
        <v>450</v>
      </c>
      <c r="AG45" s="33"/>
      <c r="AH45" s="33"/>
      <c r="AI45" s="33" t="s">
        <v>471</v>
      </c>
    </row>
    <row r="46" spans="1:35" s="2" customFormat="1" ht="29.25">
      <c r="A46" s="10" t="s">
        <v>635</v>
      </c>
      <c r="B46" s="33" t="s">
        <v>636</v>
      </c>
      <c r="C46" s="32"/>
      <c r="D46" s="33" t="s">
        <v>637</v>
      </c>
      <c r="E46" s="32">
        <v>337542</v>
      </c>
      <c r="F46" s="32">
        <v>731818</v>
      </c>
      <c r="G46" s="39">
        <v>3.4755104896700001E-3</v>
      </c>
      <c r="H46" s="35">
        <v>45391</v>
      </c>
      <c r="I46" s="32" t="s">
        <v>50</v>
      </c>
      <c r="J46" s="33" t="s">
        <v>51</v>
      </c>
      <c r="K46" s="33"/>
      <c r="L46" s="33" t="s">
        <v>638</v>
      </c>
      <c r="M46" s="36">
        <v>45469</v>
      </c>
      <c r="N46" s="33" t="s">
        <v>81</v>
      </c>
      <c r="O46" s="35"/>
      <c r="P46" s="32">
        <v>1</v>
      </c>
      <c r="Q46" s="32">
        <f>Table6[[#This Row],[Site capacity]]-Table6[[#This Row],[Total completions]]</f>
        <v>1</v>
      </c>
      <c r="R46" s="32">
        <v>0</v>
      </c>
      <c r="S46" s="32">
        <v>0</v>
      </c>
      <c r="T46" s="32" t="s">
        <v>54</v>
      </c>
      <c r="U46" s="33" t="s">
        <v>55</v>
      </c>
      <c r="V46" s="32">
        <f>Table6[[#This Row],[Site capacity]]-Table6[[#This Row],[Total completions]]</f>
        <v>1</v>
      </c>
      <c r="W46" s="32">
        <v>0</v>
      </c>
      <c r="X46" s="32">
        <v>0</v>
      </c>
      <c r="Y46" s="32">
        <v>1</v>
      </c>
      <c r="Z46" s="33" t="s">
        <v>56</v>
      </c>
      <c r="AA46" s="33"/>
      <c r="AB46" s="33" t="s">
        <v>347</v>
      </c>
      <c r="AC46" s="33" t="s">
        <v>347</v>
      </c>
      <c r="AD46" s="33" t="s">
        <v>123</v>
      </c>
      <c r="AE46" s="33" t="s">
        <v>59</v>
      </c>
      <c r="AF46" s="33" t="s">
        <v>450</v>
      </c>
      <c r="AG46" s="33"/>
      <c r="AH46" s="33"/>
      <c r="AI46" s="33" t="s">
        <v>639</v>
      </c>
    </row>
    <row r="47" spans="1:35" s="2" customFormat="1" ht="29.25">
      <c r="A47" s="10" t="s">
        <v>640</v>
      </c>
      <c r="B47" s="33" t="s">
        <v>641</v>
      </c>
      <c r="C47" s="32"/>
      <c r="D47" s="33" t="s">
        <v>642</v>
      </c>
      <c r="E47" s="32">
        <v>340583</v>
      </c>
      <c r="F47" s="32">
        <v>731366</v>
      </c>
      <c r="G47" s="39">
        <v>4.3538545000799997E-2</v>
      </c>
      <c r="H47" s="35">
        <v>45399</v>
      </c>
      <c r="I47" s="32" t="s">
        <v>50</v>
      </c>
      <c r="J47" s="33" t="s">
        <v>51</v>
      </c>
      <c r="K47" s="33"/>
      <c r="L47" s="33" t="s">
        <v>643</v>
      </c>
      <c r="M47" s="36">
        <v>45399</v>
      </c>
      <c r="N47" s="33" t="s">
        <v>81</v>
      </c>
      <c r="O47" s="35"/>
      <c r="P47" s="32">
        <v>2</v>
      </c>
      <c r="Q47" s="32">
        <f>Table6[[#This Row],[Site capacity]]-Table6[[#This Row],[Total completions]]</f>
        <v>2</v>
      </c>
      <c r="R47" s="32">
        <v>0</v>
      </c>
      <c r="S47" s="32">
        <v>0</v>
      </c>
      <c r="T47" s="32" t="s">
        <v>54</v>
      </c>
      <c r="U47" s="33" t="s">
        <v>118</v>
      </c>
      <c r="V47" s="32">
        <v>0</v>
      </c>
      <c r="W47" s="32">
        <v>2</v>
      </c>
      <c r="X47" s="32">
        <v>2</v>
      </c>
      <c r="Y47" s="32">
        <v>0</v>
      </c>
      <c r="Z47" s="33" t="s">
        <v>56</v>
      </c>
      <c r="AA47" s="33"/>
      <c r="AB47" s="33" t="s">
        <v>644</v>
      </c>
      <c r="AC47" s="33"/>
      <c r="AD47" s="33" t="s">
        <v>123</v>
      </c>
      <c r="AE47" s="33" t="s">
        <v>59</v>
      </c>
      <c r="AF47" s="33" t="s">
        <v>59</v>
      </c>
      <c r="AG47" s="33"/>
      <c r="AH47" s="33"/>
      <c r="AI47" s="33" t="s">
        <v>645</v>
      </c>
    </row>
    <row r="48" spans="1:35" s="2" customFormat="1" ht="29.25">
      <c r="A48" s="10" t="s">
        <v>646</v>
      </c>
      <c r="B48" s="33" t="s">
        <v>647</v>
      </c>
      <c r="C48" s="32"/>
      <c r="D48" s="33" t="s">
        <v>648</v>
      </c>
      <c r="E48" s="32">
        <v>346578</v>
      </c>
      <c r="F48" s="32">
        <v>730656</v>
      </c>
      <c r="G48" s="39">
        <v>3.6566215949299999E-2</v>
      </c>
      <c r="H48" s="35">
        <v>45464</v>
      </c>
      <c r="I48" s="32" t="s">
        <v>50</v>
      </c>
      <c r="J48" s="33" t="s">
        <v>51</v>
      </c>
      <c r="K48" s="33"/>
      <c r="L48" s="33" t="s">
        <v>649</v>
      </c>
      <c r="M48" s="36">
        <v>45539</v>
      </c>
      <c r="N48" s="33" t="s">
        <v>81</v>
      </c>
      <c r="O48" s="35"/>
      <c r="P48" s="32">
        <v>1</v>
      </c>
      <c r="Q48" s="32">
        <f>Table6[[#This Row],[Site capacity]]-Table6[[#This Row],[Total completions]]</f>
        <v>1</v>
      </c>
      <c r="R48" s="32">
        <v>0</v>
      </c>
      <c r="S48" s="32">
        <v>0</v>
      </c>
      <c r="T48" s="32" t="s">
        <v>54</v>
      </c>
      <c r="U48" s="33" t="s">
        <v>55</v>
      </c>
      <c r="V48" s="32">
        <f>Table6[[#This Row],[Site capacity]]-Table6[[#This Row],[Total completions]]</f>
        <v>1</v>
      </c>
      <c r="W48" s="32">
        <v>0</v>
      </c>
      <c r="X48" s="32">
        <v>0</v>
      </c>
      <c r="Y48" s="32">
        <v>1</v>
      </c>
      <c r="Z48" s="33" t="s">
        <v>56</v>
      </c>
      <c r="AA48" s="33"/>
      <c r="AB48" s="33" t="s">
        <v>347</v>
      </c>
      <c r="AC48" s="33" t="s">
        <v>347</v>
      </c>
      <c r="AD48" s="33" t="s">
        <v>123</v>
      </c>
      <c r="AE48" s="33" t="s">
        <v>59</v>
      </c>
      <c r="AF48" s="33" t="s">
        <v>450</v>
      </c>
      <c r="AG48" s="33"/>
      <c r="AH48" s="33" t="s">
        <v>650</v>
      </c>
      <c r="AI48" s="33" t="s">
        <v>651</v>
      </c>
    </row>
    <row r="49" spans="1:35" s="2" customFormat="1" ht="29.25">
      <c r="A49" s="10" t="s">
        <v>652</v>
      </c>
      <c r="B49" s="33" t="s">
        <v>589</v>
      </c>
      <c r="C49" s="32"/>
      <c r="D49" s="33" t="s">
        <v>653</v>
      </c>
      <c r="E49" s="32">
        <v>338788</v>
      </c>
      <c r="F49" s="32">
        <v>730722</v>
      </c>
      <c r="G49" s="34">
        <v>5.934E-3</v>
      </c>
      <c r="H49" s="35">
        <v>45516</v>
      </c>
      <c r="I49" s="32" t="s">
        <v>50</v>
      </c>
      <c r="J49" s="33" t="s">
        <v>51</v>
      </c>
      <c r="K49" s="33"/>
      <c r="L49" s="33" t="s">
        <v>654</v>
      </c>
      <c r="M49" s="36">
        <v>45573</v>
      </c>
      <c r="N49" s="33" t="s">
        <v>81</v>
      </c>
      <c r="O49" s="35"/>
      <c r="P49" s="32">
        <v>1</v>
      </c>
      <c r="Q49" s="32">
        <f>Table6[[#This Row],[Site capacity]]-Table6[[#This Row],[Total completions]]</f>
        <v>1</v>
      </c>
      <c r="R49" s="32">
        <v>0</v>
      </c>
      <c r="S49" s="32">
        <v>0</v>
      </c>
      <c r="T49" s="32" t="s">
        <v>54</v>
      </c>
      <c r="U49" s="33" t="s">
        <v>55</v>
      </c>
      <c r="V49" s="32">
        <f>Table6[[#This Row],[Site capacity]]-Table6[[#This Row],[Total completions]]</f>
        <v>1</v>
      </c>
      <c r="W49" s="32">
        <v>0</v>
      </c>
      <c r="X49" s="32">
        <v>1</v>
      </c>
      <c r="Y49" s="32">
        <v>0</v>
      </c>
      <c r="Z49" s="33" t="s">
        <v>56</v>
      </c>
      <c r="AA49" s="33"/>
      <c r="AB49" s="33" t="s">
        <v>347</v>
      </c>
      <c r="AC49" s="33" t="s">
        <v>347</v>
      </c>
      <c r="AD49" s="33" t="s">
        <v>123</v>
      </c>
      <c r="AE49" s="33" t="s">
        <v>59</v>
      </c>
      <c r="AF49" s="33" t="s">
        <v>450</v>
      </c>
      <c r="AG49" s="33"/>
      <c r="AH49" s="33"/>
      <c r="AI49" s="33" t="s">
        <v>655</v>
      </c>
    </row>
    <row r="50" spans="1:35" s="2" customFormat="1" ht="29.25">
      <c r="A50" s="10" t="s">
        <v>656</v>
      </c>
      <c r="B50" s="33" t="s">
        <v>657</v>
      </c>
      <c r="C50" s="32"/>
      <c r="D50" s="33" t="s">
        <v>658</v>
      </c>
      <c r="E50" s="32">
        <v>344010</v>
      </c>
      <c r="F50" s="32">
        <v>731255</v>
      </c>
      <c r="G50" s="34">
        <v>0.21587100000000001</v>
      </c>
      <c r="H50" s="35">
        <v>45554</v>
      </c>
      <c r="I50" s="32" t="s">
        <v>50</v>
      </c>
      <c r="J50" s="33" t="s">
        <v>51</v>
      </c>
      <c r="K50" s="33"/>
      <c r="L50" s="33" t="s">
        <v>659</v>
      </c>
      <c r="M50" s="36">
        <v>45630</v>
      </c>
      <c r="N50" s="33" t="s">
        <v>81</v>
      </c>
      <c r="O50" s="35"/>
      <c r="P50" s="32">
        <v>3</v>
      </c>
      <c r="Q50" s="32">
        <f>Table6[[#This Row],[Site capacity]]-Table6[[#This Row],[Total completions]]</f>
        <v>3</v>
      </c>
      <c r="R50" s="32">
        <v>0</v>
      </c>
      <c r="S50" s="32">
        <v>0</v>
      </c>
      <c r="T50" s="32" t="s">
        <v>54</v>
      </c>
      <c r="U50" s="33" t="s">
        <v>55</v>
      </c>
      <c r="V50" s="32">
        <f>Table6[[#This Row],[Site capacity]]-Table6[[#This Row],[Total completions]]</f>
        <v>3</v>
      </c>
      <c r="W50" s="32">
        <v>0</v>
      </c>
      <c r="X50" s="32">
        <v>0</v>
      </c>
      <c r="Y50" s="32">
        <v>3</v>
      </c>
      <c r="Z50" s="33" t="s">
        <v>56</v>
      </c>
      <c r="AA50" s="33"/>
      <c r="AB50" s="33" t="s">
        <v>347</v>
      </c>
      <c r="AC50" s="33" t="s">
        <v>347</v>
      </c>
      <c r="AD50" s="33" t="s">
        <v>123</v>
      </c>
      <c r="AE50" s="33" t="s">
        <v>59</v>
      </c>
      <c r="AF50" s="33" t="s">
        <v>59</v>
      </c>
      <c r="AG50" s="33"/>
      <c r="AH50" s="33"/>
      <c r="AI50" s="33" t="s">
        <v>660</v>
      </c>
    </row>
    <row r="51" spans="1:35" s="2" customFormat="1" ht="29.25">
      <c r="A51" s="10" t="s">
        <v>661</v>
      </c>
      <c r="B51" s="33" t="s">
        <v>662</v>
      </c>
      <c r="C51" s="32"/>
      <c r="D51" s="33" t="s">
        <v>663</v>
      </c>
      <c r="E51" s="32">
        <v>335459</v>
      </c>
      <c r="F51" s="32">
        <v>731606</v>
      </c>
      <c r="G51" s="34">
        <v>4.5775000000000003E-2</v>
      </c>
      <c r="H51" s="35">
        <v>45637</v>
      </c>
      <c r="I51" s="32" t="s">
        <v>50</v>
      </c>
      <c r="J51" s="33" t="s">
        <v>51</v>
      </c>
      <c r="K51" s="33"/>
      <c r="L51" s="33" t="s">
        <v>664</v>
      </c>
      <c r="M51" s="37"/>
      <c r="N51" s="33" t="s">
        <v>81</v>
      </c>
      <c r="O51" s="35"/>
      <c r="P51" s="32">
        <v>1</v>
      </c>
      <c r="Q51" s="32">
        <f>Table6[[#This Row],[Site capacity]]-Table6[[#This Row],[Total completions]]</f>
        <v>1</v>
      </c>
      <c r="R51" s="32">
        <v>0</v>
      </c>
      <c r="S51" s="32">
        <v>0</v>
      </c>
      <c r="T51" s="32" t="s">
        <v>54</v>
      </c>
      <c r="U51" s="33" t="s">
        <v>55</v>
      </c>
      <c r="V51" s="32">
        <f>Table6[[#This Row],[Site capacity]]-Table6[[#This Row],[Total completions]]</f>
        <v>1</v>
      </c>
      <c r="W51" s="32">
        <v>0</v>
      </c>
      <c r="X51" s="32">
        <v>0</v>
      </c>
      <c r="Y51" s="32">
        <v>1</v>
      </c>
      <c r="Z51" s="33" t="s">
        <v>56</v>
      </c>
      <c r="AA51" s="33"/>
      <c r="AB51" s="33" t="s">
        <v>347</v>
      </c>
      <c r="AC51" s="33" t="s">
        <v>347</v>
      </c>
      <c r="AD51" s="33" t="s">
        <v>123</v>
      </c>
      <c r="AE51" s="33" t="s">
        <v>59</v>
      </c>
      <c r="AF51" s="33" t="s">
        <v>59</v>
      </c>
      <c r="AG51" s="33"/>
      <c r="AH51" s="33"/>
      <c r="AI51" s="33" t="s">
        <v>639</v>
      </c>
    </row>
    <row r="52" spans="1:35" s="2" customFormat="1" ht="29.25">
      <c r="A52" s="10" t="s">
        <v>665</v>
      </c>
      <c r="B52" s="33" t="s">
        <v>666</v>
      </c>
      <c r="C52" s="32"/>
      <c r="D52" s="33" t="s">
        <v>667</v>
      </c>
      <c r="E52" s="32">
        <v>340278</v>
      </c>
      <c r="F52" s="32">
        <v>730164</v>
      </c>
      <c r="G52" s="34">
        <v>7.4749999999999999E-3</v>
      </c>
      <c r="H52" s="35">
        <v>45644</v>
      </c>
      <c r="I52" s="32" t="s">
        <v>50</v>
      </c>
      <c r="J52" s="33" t="s">
        <v>51</v>
      </c>
      <c r="K52" s="33"/>
      <c r="L52" s="33" t="s">
        <v>668</v>
      </c>
      <c r="M52" s="36">
        <v>45726</v>
      </c>
      <c r="N52" s="33" t="s">
        <v>81</v>
      </c>
      <c r="O52" s="35"/>
      <c r="P52" s="32">
        <v>1</v>
      </c>
      <c r="Q52" s="32">
        <f>Table6[[#This Row],[Site capacity]]-Table6[[#This Row],[Total completions]]</f>
        <v>1</v>
      </c>
      <c r="R52" s="32">
        <v>0</v>
      </c>
      <c r="S52" s="32">
        <v>0</v>
      </c>
      <c r="T52" s="32" t="s">
        <v>54</v>
      </c>
      <c r="U52" s="33" t="s">
        <v>55</v>
      </c>
      <c r="V52" s="32">
        <f>Table6[[#This Row],[Site capacity]]-Table6[[#This Row],[Total completions]]</f>
        <v>1</v>
      </c>
      <c r="W52" s="32">
        <v>0</v>
      </c>
      <c r="X52" s="32">
        <v>1</v>
      </c>
      <c r="Y52" s="32">
        <v>0</v>
      </c>
      <c r="Z52" s="33" t="s">
        <v>56</v>
      </c>
      <c r="AA52" s="33"/>
      <c r="AB52" s="33" t="s">
        <v>347</v>
      </c>
      <c r="AC52" s="33" t="s">
        <v>347</v>
      </c>
      <c r="AD52" s="33" t="s">
        <v>123</v>
      </c>
      <c r="AE52" s="33" t="s">
        <v>59</v>
      </c>
      <c r="AF52" s="33" t="s">
        <v>59</v>
      </c>
      <c r="AG52" s="33"/>
      <c r="AH52" s="33"/>
      <c r="AI52" s="33" t="s">
        <v>669</v>
      </c>
    </row>
    <row r="53" spans="1:35" s="2" customFormat="1" ht="29.25">
      <c r="A53" s="10" t="s">
        <v>670</v>
      </c>
      <c r="B53" s="33" t="s">
        <v>671</v>
      </c>
      <c r="C53" s="32"/>
      <c r="D53" s="33" t="s">
        <v>672</v>
      </c>
      <c r="E53" s="32">
        <v>341561</v>
      </c>
      <c r="F53" s="32">
        <v>731147</v>
      </c>
      <c r="G53" s="34">
        <v>1.2721E-2</v>
      </c>
      <c r="H53" s="35">
        <v>45680</v>
      </c>
      <c r="I53" s="32" t="s">
        <v>50</v>
      </c>
      <c r="J53" s="33" t="s">
        <v>51</v>
      </c>
      <c r="K53" s="33"/>
      <c r="L53" s="33" t="s">
        <v>673</v>
      </c>
      <c r="M53" s="36">
        <v>45729</v>
      </c>
      <c r="N53" s="33" t="s">
        <v>81</v>
      </c>
      <c r="O53" s="35"/>
      <c r="P53" s="32">
        <v>1</v>
      </c>
      <c r="Q53" s="32">
        <f>Table6[[#This Row],[Site capacity]]-Table6[[#This Row],[Total completions]]</f>
        <v>1</v>
      </c>
      <c r="R53" s="32">
        <v>0</v>
      </c>
      <c r="S53" s="32">
        <v>0</v>
      </c>
      <c r="T53" s="32" t="s">
        <v>54</v>
      </c>
      <c r="U53" s="33" t="s">
        <v>55</v>
      </c>
      <c r="V53" s="32">
        <f>Table6[[#This Row],[Site capacity]]-Table6[[#This Row],[Total completions]]</f>
        <v>1</v>
      </c>
      <c r="W53" s="32">
        <v>0</v>
      </c>
      <c r="X53" s="32">
        <v>1</v>
      </c>
      <c r="Y53" s="32">
        <v>0</v>
      </c>
      <c r="Z53" s="33" t="s">
        <v>56</v>
      </c>
      <c r="AA53" s="33"/>
      <c r="AB53" s="33" t="s">
        <v>674</v>
      </c>
      <c r="AC53" s="33" t="s">
        <v>674</v>
      </c>
      <c r="AD53" s="33" t="s">
        <v>123</v>
      </c>
      <c r="AE53" s="33" t="s">
        <v>59</v>
      </c>
      <c r="AF53" s="33" t="s">
        <v>59</v>
      </c>
      <c r="AG53" s="33"/>
      <c r="AH53" s="33"/>
      <c r="AI53" s="33" t="s">
        <v>675</v>
      </c>
    </row>
    <row r="54" spans="1:35" s="2" customFormat="1" ht="43.5">
      <c r="A54" s="10" t="s">
        <v>676</v>
      </c>
      <c r="B54" s="33" t="s">
        <v>677</v>
      </c>
      <c r="C54" s="32"/>
      <c r="D54" s="33" t="s">
        <v>678</v>
      </c>
      <c r="E54" s="32">
        <v>335515</v>
      </c>
      <c r="F54" s="32">
        <v>730237</v>
      </c>
      <c r="G54" s="34">
        <v>5.1964000000000003E-2</v>
      </c>
      <c r="H54" s="35">
        <v>45687</v>
      </c>
      <c r="I54" s="32" t="s">
        <v>50</v>
      </c>
      <c r="J54" s="33" t="s">
        <v>51</v>
      </c>
      <c r="K54" s="33"/>
      <c r="L54" s="33" t="s">
        <v>679</v>
      </c>
      <c r="M54" s="36">
        <v>45439</v>
      </c>
      <c r="N54" s="33" t="s">
        <v>81</v>
      </c>
      <c r="O54" s="35"/>
      <c r="P54" s="32">
        <v>1</v>
      </c>
      <c r="Q54" s="32">
        <f>Table6[[#This Row],[Site capacity]]-Table6[[#This Row],[Total completions]]</f>
        <v>1</v>
      </c>
      <c r="R54" s="32">
        <v>0</v>
      </c>
      <c r="S54" s="32">
        <v>0</v>
      </c>
      <c r="T54" s="32" t="s">
        <v>54</v>
      </c>
      <c r="U54" s="33" t="s">
        <v>55</v>
      </c>
      <c r="V54" s="32">
        <f>Table6[[#This Row],[Site capacity]]-Table6[[#This Row],[Total completions]]</f>
        <v>1</v>
      </c>
      <c r="W54" s="32">
        <v>0</v>
      </c>
      <c r="X54" s="32">
        <v>0</v>
      </c>
      <c r="Y54" s="32">
        <v>1</v>
      </c>
      <c r="Z54" s="33" t="s">
        <v>56</v>
      </c>
      <c r="AA54" s="33"/>
      <c r="AB54" s="33" t="s">
        <v>347</v>
      </c>
      <c r="AC54" s="33" t="s">
        <v>347</v>
      </c>
      <c r="AD54" s="33" t="s">
        <v>58</v>
      </c>
      <c r="AE54" s="33" t="s">
        <v>59</v>
      </c>
      <c r="AF54" s="33" t="s">
        <v>450</v>
      </c>
      <c r="AG54" s="33"/>
      <c r="AH54" s="33"/>
      <c r="AI54" s="33" t="s">
        <v>680</v>
      </c>
    </row>
    <row r="55" spans="1:35" s="2" customForma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 s="1"/>
    </row>
    <row r="56" spans="1:35" s="2" customForma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 s="1"/>
    </row>
    <row r="57" spans="1:35" s="2" customForma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 s="1"/>
    </row>
    <row r="58" spans="1:35" s="2" customForma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 s="1"/>
    </row>
    <row r="59" spans="1:35" s="2" customForma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 s="1"/>
    </row>
    <row r="60" spans="1:35" s="2" customForma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 s="1"/>
    </row>
    <row r="61" spans="1:35" s="2" customForma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 s="1"/>
    </row>
    <row r="62" spans="1:35" s="2" customForma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 s="1"/>
    </row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EF4B9-DBE5-4B51-8771-22131AECC206}">
  <dimension ref="A1:BD78"/>
  <sheetViews>
    <sheetView tabSelected="1" zoomScale="85" zoomScaleNormal="85" workbookViewId="0">
      <pane xSplit="2" ySplit="4" topLeftCell="C5" activePane="bottomRight" state="frozen"/>
      <selection pane="bottomRight" activeCell="A4" sqref="A4"/>
      <selection pane="bottomLeft" activeCell="A3" sqref="A3"/>
      <selection pane="topRight" activeCell="C1" sqref="C1"/>
    </sheetView>
  </sheetViews>
  <sheetFormatPr defaultRowHeight="14.45"/>
  <cols>
    <col min="1" max="1" width="18.85546875" customWidth="1"/>
    <col min="2" max="2" width="29.140625" customWidth="1"/>
    <col min="3" max="3" width="15.140625" customWidth="1"/>
    <col min="4" max="4" width="40.7109375" customWidth="1"/>
    <col min="5" max="5" width="9.140625" customWidth="1"/>
    <col min="6" max="6" width="10.42578125" customWidth="1"/>
    <col min="7" max="7" width="14.140625" style="18" customWidth="1"/>
    <col min="8" max="8" width="18.42578125" customWidth="1"/>
    <col min="9" max="9" width="20.5703125" customWidth="1"/>
    <col min="10" max="10" width="17.140625" customWidth="1"/>
    <col min="11" max="11" width="15" customWidth="1"/>
    <col min="12" max="12" width="16.7109375" customWidth="1"/>
    <col min="13" max="13" width="22.5703125" customWidth="1"/>
    <col min="14" max="14" width="18.42578125" customWidth="1"/>
    <col min="15" max="15" width="18.85546875" customWidth="1"/>
    <col min="16" max="16" width="20.7109375" customWidth="1"/>
    <col min="17" max="17" width="24.5703125" customWidth="1"/>
    <col min="18" max="18" width="13.85546875" customWidth="1"/>
    <col min="19" max="19" width="19.5703125" customWidth="1"/>
    <col min="20" max="20" width="25" customWidth="1"/>
    <col min="21" max="21" width="18.28515625" customWidth="1"/>
    <col min="22" max="22" width="15.140625" customWidth="1"/>
    <col min="23" max="23" width="15.7109375" customWidth="1"/>
    <col min="24" max="32" width="16.5703125" customWidth="1"/>
    <col min="33" max="33" width="17.5703125" customWidth="1"/>
    <col min="34" max="34" width="12.28515625" customWidth="1"/>
    <col min="35" max="35" width="18.85546875" customWidth="1"/>
    <col min="36" max="36" width="14.42578125" customWidth="1"/>
    <col min="37" max="37" width="11.42578125" customWidth="1"/>
    <col min="38" max="38" width="17.140625" customWidth="1"/>
    <col min="39" max="39" width="11.5703125" customWidth="1"/>
    <col min="40" max="40" width="11.140625" customWidth="1"/>
    <col min="41" max="41" width="15.140625" customWidth="1"/>
    <col min="42" max="42" width="18.7109375" customWidth="1"/>
    <col min="43" max="43" width="20.85546875" customWidth="1"/>
    <col min="44" max="44" width="16" customWidth="1"/>
    <col min="45" max="45" width="13.85546875" customWidth="1"/>
    <col min="46" max="46" width="18.140625" customWidth="1"/>
    <col min="47" max="47" width="22" customWidth="1"/>
    <col min="48" max="48" width="22.5703125" customWidth="1"/>
    <col min="50" max="50" width="12.5703125" customWidth="1"/>
    <col min="51" max="51" width="19.7109375" customWidth="1"/>
    <col min="52" max="52" width="19.42578125" customWidth="1"/>
    <col min="53" max="53" width="15.7109375" customWidth="1"/>
    <col min="54" max="54" width="13.140625" customWidth="1"/>
    <col min="55" max="55" width="54" customWidth="1"/>
    <col min="56" max="56" width="37.42578125" customWidth="1"/>
  </cols>
  <sheetData>
    <row r="1" spans="1:34" ht="18.600000000000001">
      <c r="A1" s="48" t="s">
        <v>681</v>
      </c>
      <c r="B1" s="48"/>
      <c r="C1" s="48"/>
      <c r="D1" s="48"/>
      <c r="E1" s="48"/>
      <c r="F1" s="48"/>
    </row>
    <row r="3" spans="1:34" ht="50.45" customHeight="1">
      <c r="A3" s="11" t="s">
        <v>682</v>
      </c>
    </row>
    <row r="4" spans="1:34" ht="115.5">
      <c r="A4" s="8" t="s">
        <v>1</v>
      </c>
      <c r="B4" s="12" t="s">
        <v>2</v>
      </c>
      <c r="C4" s="8" t="s">
        <v>3</v>
      </c>
      <c r="D4" s="12" t="s">
        <v>4</v>
      </c>
      <c r="E4" s="8" t="s">
        <v>5</v>
      </c>
      <c r="F4" s="8" t="s">
        <v>6</v>
      </c>
      <c r="G4" s="17" t="s">
        <v>7</v>
      </c>
      <c r="H4" s="13" t="s">
        <v>8</v>
      </c>
      <c r="I4" s="8" t="s">
        <v>9</v>
      </c>
      <c r="J4" s="12" t="s">
        <v>10</v>
      </c>
      <c r="K4" s="20" t="s">
        <v>683</v>
      </c>
      <c r="L4" s="12" t="s">
        <v>12</v>
      </c>
      <c r="M4" s="14" t="s">
        <v>13</v>
      </c>
      <c r="N4" s="20" t="s">
        <v>684</v>
      </c>
      <c r="O4" s="13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21" t="s">
        <v>685</v>
      </c>
      <c r="U4" s="12" t="s">
        <v>33</v>
      </c>
      <c r="V4" s="8" t="s">
        <v>34</v>
      </c>
      <c r="W4" s="8" t="s">
        <v>35</v>
      </c>
      <c r="X4" s="8" t="s">
        <v>36</v>
      </c>
      <c r="Y4" s="8" t="s">
        <v>37</v>
      </c>
      <c r="Z4" s="12" t="s">
        <v>38</v>
      </c>
      <c r="AA4" s="12" t="s">
        <v>39</v>
      </c>
      <c r="AB4" s="12" t="s">
        <v>40</v>
      </c>
      <c r="AC4" s="12" t="s">
        <v>41</v>
      </c>
      <c r="AD4" s="12" t="s">
        <v>42</v>
      </c>
      <c r="AE4" s="12" t="s">
        <v>43</v>
      </c>
      <c r="AF4" s="12" t="s">
        <v>686</v>
      </c>
      <c r="AG4" s="12" t="s">
        <v>45</v>
      </c>
      <c r="AH4" s="12" t="s">
        <v>46</v>
      </c>
    </row>
    <row r="5" spans="1:34" s="2" customFormat="1" ht="58.5" customHeight="1">
      <c r="A5" s="22" t="s">
        <v>687</v>
      </c>
      <c r="B5" s="40" t="s">
        <v>688</v>
      </c>
      <c r="C5" s="41" t="s">
        <v>689</v>
      </c>
      <c r="D5" s="40" t="s">
        <v>690</v>
      </c>
      <c r="E5" s="41">
        <v>343953</v>
      </c>
      <c r="F5" s="41">
        <v>733534</v>
      </c>
      <c r="G5" s="42">
        <v>1.82366832605</v>
      </c>
      <c r="H5" s="43">
        <v>44126</v>
      </c>
      <c r="I5" s="41" t="s">
        <v>78</v>
      </c>
      <c r="J5" s="40" t="s">
        <v>51</v>
      </c>
      <c r="K5" s="40"/>
      <c r="L5" s="40" t="s">
        <v>691</v>
      </c>
      <c r="M5" s="44">
        <v>44967</v>
      </c>
      <c r="N5" s="40" t="s">
        <v>53</v>
      </c>
      <c r="O5" s="43">
        <v>43475</v>
      </c>
      <c r="P5" s="41">
        <v>32</v>
      </c>
      <c r="Q5" s="41">
        <v>0</v>
      </c>
      <c r="R5" s="41">
        <v>2</v>
      </c>
      <c r="S5" s="41">
        <v>32</v>
      </c>
      <c r="T5" s="41" t="s">
        <v>54</v>
      </c>
      <c r="U5" s="40" t="s">
        <v>55</v>
      </c>
      <c r="V5" s="41">
        <v>0</v>
      </c>
      <c r="W5" s="41">
        <v>0</v>
      </c>
      <c r="X5" s="41">
        <v>0</v>
      </c>
      <c r="Y5" s="41">
        <v>32</v>
      </c>
      <c r="Z5" s="40" t="s">
        <v>692</v>
      </c>
      <c r="AA5" s="40"/>
      <c r="AB5" s="40" t="s">
        <v>693</v>
      </c>
      <c r="AC5" s="40" t="s">
        <v>693</v>
      </c>
      <c r="AD5" s="40" t="s">
        <v>123</v>
      </c>
      <c r="AE5" s="40" t="s">
        <v>59</v>
      </c>
      <c r="AF5" s="40" t="s">
        <v>59</v>
      </c>
      <c r="AG5" s="40"/>
      <c r="AH5" s="40"/>
    </row>
    <row r="6" spans="1:34" s="2" customFormat="1" ht="29.25">
      <c r="A6" s="22" t="s">
        <v>694</v>
      </c>
      <c r="B6" s="40" t="s">
        <v>695</v>
      </c>
      <c r="C6" s="41" t="s">
        <v>696</v>
      </c>
      <c r="D6" s="40" t="s">
        <v>697</v>
      </c>
      <c r="E6" s="41">
        <v>338134</v>
      </c>
      <c r="F6" s="41">
        <v>733812</v>
      </c>
      <c r="G6" s="42">
        <v>1.58464750501</v>
      </c>
      <c r="H6" s="43">
        <v>43640</v>
      </c>
      <c r="I6" s="41" t="s">
        <v>78</v>
      </c>
      <c r="J6" s="40" t="s">
        <v>51</v>
      </c>
      <c r="K6" s="40"/>
      <c r="L6" s="40" t="s">
        <v>698</v>
      </c>
      <c r="M6" s="44">
        <v>44545</v>
      </c>
      <c r="N6" s="40" t="s">
        <v>53</v>
      </c>
      <c r="O6" s="43">
        <v>44141</v>
      </c>
      <c r="P6" s="41">
        <v>33</v>
      </c>
      <c r="Q6" s="41">
        <f>Removed!$P6-Removed!$S6</f>
        <v>0</v>
      </c>
      <c r="R6" s="41">
        <v>1</v>
      </c>
      <c r="S6" s="41">
        <v>33</v>
      </c>
      <c r="T6" s="41"/>
      <c r="U6" s="40" t="s">
        <v>55</v>
      </c>
      <c r="V6" s="41">
        <v>0</v>
      </c>
      <c r="W6" s="41">
        <v>0</v>
      </c>
      <c r="X6" s="41">
        <v>0</v>
      </c>
      <c r="Y6" s="41">
        <v>33</v>
      </c>
      <c r="Z6" s="40" t="s">
        <v>692</v>
      </c>
      <c r="AA6" s="40"/>
      <c r="AB6" s="40" t="s">
        <v>145</v>
      </c>
      <c r="AC6" s="40" t="s">
        <v>145</v>
      </c>
      <c r="AD6" s="40" t="s">
        <v>123</v>
      </c>
      <c r="AE6" s="40" t="s">
        <v>59</v>
      </c>
      <c r="AF6" s="40" t="s">
        <v>59</v>
      </c>
      <c r="AG6" s="40"/>
      <c r="AH6" s="40"/>
    </row>
    <row r="7" spans="1:34" s="2" customFormat="1" ht="29.25">
      <c r="A7" s="22" t="s">
        <v>699</v>
      </c>
      <c r="B7" s="40" t="s">
        <v>700</v>
      </c>
      <c r="C7" s="41"/>
      <c r="D7" s="40" t="s">
        <v>701</v>
      </c>
      <c r="E7" s="41">
        <v>339832</v>
      </c>
      <c r="F7" s="41">
        <v>731556</v>
      </c>
      <c r="G7" s="42">
        <v>3.5870172008800001</v>
      </c>
      <c r="H7" s="43">
        <v>40634</v>
      </c>
      <c r="I7" s="41" t="s">
        <v>50</v>
      </c>
      <c r="J7" s="40" t="s">
        <v>51</v>
      </c>
      <c r="K7" s="40"/>
      <c r="L7" s="40" t="s">
        <v>702</v>
      </c>
      <c r="M7" s="44">
        <v>43080</v>
      </c>
      <c r="N7" s="40" t="s">
        <v>53</v>
      </c>
      <c r="O7" s="43">
        <v>43271</v>
      </c>
      <c r="P7" s="41">
        <v>162</v>
      </c>
      <c r="Q7" s="41">
        <f>Removed!$P7-Removed!$S7</f>
        <v>0</v>
      </c>
      <c r="R7" s="41">
        <v>26</v>
      </c>
      <c r="S7" s="41">
        <v>162</v>
      </c>
      <c r="T7" s="41" t="s">
        <v>54</v>
      </c>
      <c r="U7" s="40" t="s">
        <v>118</v>
      </c>
      <c r="V7" s="41">
        <v>0</v>
      </c>
      <c r="W7" s="41">
        <v>0</v>
      </c>
      <c r="X7" s="41">
        <v>123</v>
      </c>
      <c r="Y7" s="41">
        <v>39</v>
      </c>
      <c r="Z7" s="40" t="s">
        <v>692</v>
      </c>
      <c r="AA7" s="40"/>
      <c r="AB7" s="40" t="s">
        <v>703</v>
      </c>
      <c r="AC7" s="40"/>
      <c r="AD7" s="40" t="s">
        <v>123</v>
      </c>
      <c r="AE7" s="40" t="s">
        <v>59</v>
      </c>
      <c r="AF7" s="40" t="s">
        <v>59</v>
      </c>
      <c r="AG7" s="40"/>
      <c r="AH7" s="40" t="s">
        <v>704</v>
      </c>
    </row>
    <row r="8" spans="1:34" s="2" customFormat="1" ht="29.25">
      <c r="A8" s="22" t="s">
        <v>705</v>
      </c>
      <c r="B8" s="40" t="s">
        <v>706</v>
      </c>
      <c r="C8" s="41"/>
      <c r="D8" s="40" t="s">
        <v>707</v>
      </c>
      <c r="E8" s="41">
        <v>347058</v>
      </c>
      <c r="F8" s="41">
        <v>731241</v>
      </c>
      <c r="G8" s="42">
        <v>8.6026335398999995E-2</v>
      </c>
      <c r="H8" s="43">
        <v>42740</v>
      </c>
      <c r="I8" s="41" t="s">
        <v>50</v>
      </c>
      <c r="J8" s="40" t="s">
        <v>51</v>
      </c>
      <c r="K8" s="40"/>
      <c r="L8" s="40" t="s">
        <v>708</v>
      </c>
      <c r="M8" s="44">
        <v>43843</v>
      </c>
      <c r="N8" s="40" t="s">
        <v>53</v>
      </c>
      <c r="O8" s="43">
        <v>43685</v>
      </c>
      <c r="P8" s="41">
        <v>1</v>
      </c>
      <c r="Q8" s="41">
        <f>Removed!$P8-Removed!$S8</f>
        <v>0</v>
      </c>
      <c r="R8" s="41">
        <v>1</v>
      </c>
      <c r="S8" s="41">
        <v>1</v>
      </c>
      <c r="T8" s="41" t="s">
        <v>54</v>
      </c>
      <c r="U8" s="40" t="s">
        <v>55</v>
      </c>
      <c r="V8" s="41">
        <v>0</v>
      </c>
      <c r="W8" s="41">
        <v>0</v>
      </c>
      <c r="X8" s="41">
        <v>0</v>
      </c>
      <c r="Y8" s="41">
        <v>1</v>
      </c>
      <c r="Z8" s="40" t="s">
        <v>692</v>
      </c>
      <c r="AA8" s="40"/>
      <c r="AB8" s="40" t="s">
        <v>347</v>
      </c>
      <c r="AC8" s="40" t="s">
        <v>347</v>
      </c>
      <c r="AD8" s="40" t="s">
        <v>123</v>
      </c>
      <c r="AE8" s="40" t="s">
        <v>59</v>
      </c>
      <c r="AF8" s="40" t="s">
        <v>450</v>
      </c>
      <c r="AG8" s="40"/>
      <c r="AH8" s="40"/>
    </row>
    <row r="9" spans="1:34" s="2" customFormat="1" ht="29.25">
      <c r="A9" s="22" t="s">
        <v>709</v>
      </c>
      <c r="B9" s="40" t="s">
        <v>710</v>
      </c>
      <c r="C9" s="41" t="s">
        <v>711</v>
      </c>
      <c r="D9" s="40" t="s">
        <v>712</v>
      </c>
      <c r="E9" s="41">
        <v>339075</v>
      </c>
      <c r="F9" s="41">
        <v>733403</v>
      </c>
      <c r="G9" s="42">
        <v>0.66612281000200002</v>
      </c>
      <c r="H9" s="43">
        <v>41730</v>
      </c>
      <c r="I9" s="41" t="s">
        <v>78</v>
      </c>
      <c r="J9" s="40" t="s">
        <v>51</v>
      </c>
      <c r="K9" s="40"/>
      <c r="L9" s="40" t="s">
        <v>713</v>
      </c>
      <c r="M9" s="44">
        <v>44153</v>
      </c>
      <c r="N9" s="40" t="s">
        <v>53</v>
      </c>
      <c r="O9" s="43">
        <v>45184</v>
      </c>
      <c r="P9" s="41">
        <v>21</v>
      </c>
      <c r="Q9" s="41">
        <f>Removed!$P9-Removed!$S9</f>
        <v>0</v>
      </c>
      <c r="R9" s="41">
        <v>8</v>
      </c>
      <c r="S9" s="41">
        <v>21</v>
      </c>
      <c r="T9" s="41" t="s">
        <v>54</v>
      </c>
      <c r="U9" s="40" t="s">
        <v>55</v>
      </c>
      <c r="V9" s="41">
        <v>0</v>
      </c>
      <c r="W9" s="41">
        <v>0</v>
      </c>
      <c r="X9" s="41">
        <v>0</v>
      </c>
      <c r="Y9" s="41">
        <v>21</v>
      </c>
      <c r="Z9" s="40" t="s">
        <v>692</v>
      </c>
      <c r="AA9" s="40"/>
      <c r="AB9" s="40" t="s">
        <v>145</v>
      </c>
      <c r="AC9" s="40" t="s">
        <v>145</v>
      </c>
      <c r="AD9" s="40" t="s">
        <v>123</v>
      </c>
      <c r="AE9" s="40" t="s">
        <v>59</v>
      </c>
      <c r="AF9" s="40" t="s">
        <v>59</v>
      </c>
      <c r="AG9" s="40"/>
      <c r="AH9" s="40"/>
    </row>
    <row r="10" spans="1:34" s="2" customFormat="1" ht="58.5" customHeight="1">
      <c r="A10" s="22">
        <v>201506</v>
      </c>
      <c r="B10" s="40" t="s">
        <v>714</v>
      </c>
      <c r="C10" s="41"/>
      <c r="D10" s="40" t="s">
        <v>715</v>
      </c>
      <c r="E10" s="41">
        <v>347459</v>
      </c>
      <c r="F10" s="41">
        <v>732285</v>
      </c>
      <c r="G10" s="42">
        <v>0.108509666897664</v>
      </c>
      <c r="H10" s="43">
        <v>39392</v>
      </c>
      <c r="I10" s="41" t="s">
        <v>50</v>
      </c>
      <c r="J10" s="40" t="s">
        <v>51</v>
      </c>
      <c r="K10" s="40" t="s">
        <v>716</v>
      </c>
      <c r="L10" s="40" t="s">
        <v>717</v>
      </c>
      <c r="M10" s="44">
        <v>39392</v>
      </c>
      <c r="N10" s="40" t="s">
        <v>53</v>
      </c>
      <c r="O10" s="43"/>
      <c r="P10" s="41">
        <v>1</v>
      </c>
      <c r="Q10" s="41">
        <f>Removed!$P10-Removed!$S10</f>
        <v>0</v>
      </c>
      <c r="R10" s="41">
        <v>1</v>
      </c>
      <c r="S10" s="41">
        <v>1</v>
      </c>
      <c r="T10" s="41" t="s">
        <v>54</v>
      </c>
      <c r="U10" s="40" t="s">
        <v>55</v>
      </c>
      <c r="V10" s="41">
        <v>0</v>
      </c>
      <c r="W10" s="41">
        <v>0</v>
      </c>
      <c r="X10" s="41"/>
      <c r="Y10" s="41">
        <v>1</v>
      </c>
      <c r="Z10" s="40" t="s">
        <v>692</v>
      </c>
      <c r="AA10" s="40"/>
      <c r="AB10" s="40" t="s">
        <v>347</v>
      </c>
      <c r="AC10" s="40" t="s">
        <v>347</v>
      </c>
      <c r="AD10" s="40" t="s">
        <v>123</v>
      </c>
      <c r="AE10" s="40" t="s">
        <v>59</v>
      </c>
      <c r="AF10" s="40" t="s">
        <v>450</v>
      </c>
      <c r="AG10" s="40"/>
      <c r="AH10" s="40"/>
    </row>
    <row r="11" spans="1:34" s="2" customFormat="1" ht="38.450000000000003" customHeight="1">
      <c r="A11" s="22" t="s">
        <v>718</v>
      </c>
      <c r="B11" s="40" t="s">
        <v>376</v>
      </c>
      <c r="C11" s="41" t="s">
        <v>115</v>
      </c>
      <c r="D11" s="40" t="s">
        <v>719</v>
      </c>
      <c r="E11" s="41">
        <v>337951</v>
      </c>
      <c r="F11" s="41">
        <v>731543</v>
      </c>
      <c r="G11" s="42">
        <v>4.1786794998199997E-2</v>
      </c>
      <c r="H11" s="43">
        <v>45050</v>
      </c>
      <c r="I11" s="41" t="s">
        <v>78</v>
      </c>
      <c r="J11" s="40" t="s">
        <v>51</v>
      </c>
      <c r="K11" s="40"/>
      <c r="L11" s="40" t="s">
        <v>720</v>
      </c>
      <c r="M11" s="44">
        <v>45050</v>
      </c>
      <c r="N11" s="40" t="s">
        <v>53</v>
      </c>
      <c r="O11" s="43">
        <v>45110</v>
      </c>
      <c r="P11" s="41">
        <v>2</v>
      </c>
      <c r="Q11" s="41">
        <f>Removed!$P11-Removed!$S11</f>
        <v>0</v>
      </c>
      <c r="R11" s="41">
        <v>2</v>
      </c>
      <c r="S11" s="41">
        <v>2</v>
      </c>
      <c r="T11" s="41" t="s">
        <v>54</v>
      </c>
      <c r="U11" s="40" t="s">
        <v>55</v>
      </c>
      <c r="V11" s="41">
        <v>0</v>
      </c>
      <c r="W11" s="41">
        <v>0</v>
      </c>
      <c r="X11" s="41">
        <v>0</v>
      </c>
      <c r="Y11" s="41">
        <v>2</v>
      </c>
      <c r="Z11" s="40" t="s">
        <v>692</v>
      </c>
      <c r="AA11" s="40"/>
      <c r="AB11" s="40" t="s">
        <v>347</v>
      </c>
      <c r="AC11" s="40" t="s">
        <v>347</v>
      </c>
      <c r="AD11" s="40" t="s">
        <v>123</v>
      </c>
      <c r="AE11" s="40" t="s">
        <v>59</v>
      </c>
      <c r="AF11" s="40" t="s">
        <v>59</v>
      </c>
      <c r="AG11" s="40"/>
      <c r="AH11" s="40"/>
    </row>
    <row r="12" spans="1:34" s="2" customFormat="1" ht="29.25">
      <c r="A12" s="22" t="s">
        <v>721</v>
      </c>
      <c r="B12" s="40" t="s">
        <v>722</v>
      </c>
      <c r="C12" s="41" t="s">
        <v>97</v>
      </c>
      <c r="D12" s="40" t="s">
        <v>723</v>
      </c>
      <c r="E12" s="41">
        <v>344610</v>
      </c>
      <c r="F12" s="41">
        <v>733827</v>
      </c>
      <c r="G12" s="42">
        <v>3.7657010144998999</v>
      </c>
      <c r="H12" s="43">
        <v>43733</v>
      </c>
      <c r="I12" s="41" t="s">
        <v>78</v>
      </c>
      <c r="J12" s="40" t="s">
        <v>51</v>
      </c>
      <c r="K12" s="40"/>
      <c r="L12" s="40" t="s">
        <v>724</v>
      </c>
      <c r="M12" s="44">
        <v>43733</v>
      </c>
      <c r="N12" s="40" t="s">
        <v>53</v>
      </c>
      <c r="O12" s="43">
        <v>43852</v>
      </c>
      <c r="P12" s="41">
        <v>76</v>
      </c>
      <c r="Q12" s="41">
        <f>Removed!$P12-Removed!$S12</f>
        <v>0</v>
      </c>
      <c r="R12" s="41">
        <v>1</v>
      </c>
      <c r="S12" s="41">
        <v>76</v>
      </c>
      <c r="T12" s="41" t="s">
        <v>54</v>
      </c>
      <c r="U12" s="40" t="s">
        <v>55</v>
      </c>
      <c r="V12" s="41">
        <v>0</v>
      </c>
      <c r="W12" s="41">
        <v>0</v>
      </c>
      <c r="X12" s="41">
        <v>0</v>
      </c>
      <c r="Y12" s="41">
        <v>76</v>
      </c>
      <c r="Z12" s="40" t="s">
        <v>692</v>
      </c>
      <c r="AA12" s="40"/>
      <c r="AB12" s="40" t="s">
        <v>725</v>
      </c>
      <c r="AC12" s="40" t="s">
        <v>725</v>
      </c>
      <c r="AD12" s="40" t="s">
        <v>58</v>
      </c>
      <c r="AE12" s="40" t="s">
        <v>59</v>
      </c>
      <c r="AF12" s="40" t="s">
        <v>59</v>
      </c>
      <c r="AG12" s="40"/>
      <c r="AH12" s="40"/>
    </row>
    <row r="13" spans="1:34" s="2" customFormat="1" ht="29.25">
      <c r="A13" s="22" t="s">
        <v>726</v>
      </c>
      <c r="B13" s="40" t="s">
        <v>727</v>
      </c>
      <c r="C13" s="41" t="s">
        <v>280</v>
      </c>
      <c r="D13" s="40" t="s">
        <v>281</v>
      </c>
      <c r="E13" s="41">
        <v>343680</v>
      </c>
      <c r="F13" s="41">
        <v>733153</v>
      </c>
      <c r="G13" s="42">
        <v>0.36088421383899999</v>
      </c>
      <c r="H13" s="43">
        <v>45015</v>
      </c>
      <c r="I13" s="41" t="s">
        <v>78</v>
      </c>
      <c r="J13" s="40" t="s">
        <v>51</v>
      </c>
      <c r="K13" s="40"/>
      <c r="L13" s="40" t="s">
        <v>728</v>
      </c>
      <c r="M13" s="44">
        <v>45015</v>
      </c>
      <c r="N13" s="40" t="s">
        <v>53</v>
      </c>
      <c r="O13" s="43">
        <v>45019</v>
      </c>
      <c r="P13" s="41">
        <v>8</v>
      </c>
      <c r="Q13" s="41">
        <f>Removed!$P13-Removed!$S13</f>
        <v>0</v>
      </c>
      <c r="R13" s="41">
        <v>8</v>
      </c>
      <c r="S13" s="41">
        <v>8</v>
      </c>
      <c r="T13" s="41" t="s">
        <v>54</v>
      </c>
      <c r="U13" s="40" t="s">
        <v>55</v>
      </c>
      <c r="V13" s="41">
        <v>0</v>
      </c>
      <c r="W13" s="41">
        <v>0</v>
      </c>
      <c r="X13" s="41">
        <v>0</v>
      </c>
      <c r="Y13" s="41">
        <v>8</v>
      </c>
      <c r="Z13" s="40" t="s">
        <v>692</v>
      </c>
      <c r="AA13" s="40"/>
      <c r="AB13" s="40" t="s">
        <v>283</v>
      </c>
      <c r="AC13" s="40" t="s">
        <v>283</v>
      </c>
      <c r="AD13" s="40" t="s">
        <v>123</v>
      </c>
      <c r="AE13" s="40"/>
      <c r="AF13" s="40" t="s">
        <v>59</v>
      </c>
      <c r="AG13" s="40"/>
      <c r="AH13" s="40"/>
    </row>
    <row r="14" spans="1:34" s="2" customFormat="1" ht="29.25">
      <c r="A14" s="22" t="s">
        <v>729</v>
      </c>
      <c r="B14" s="40" t="s">
        <v>730</v>
      </c>
      <c r="C14" s="41"/>
      <c r="D14" s="40" t="s">
        <v>731</v>
      </c>
      <c r="E14" s="41">
        <v>339507</v>
      </c>
      <c r="F14" s="41">
        <v>731945</v>
      </c>
      <c r="G14" s="42">
        <v>0.85218985009299997</v>
      </c>
      <c r="H14" s="43">
        <v>43297</v>
      </c>
      <c r="I14" s="41" t="s">
        <v>50</v>
      </c>
      <c r="J14" s="40" t="s">
        <v>51</v>
      </c>
      <c r="K14" s="40"/>
      <c r="L14" s="40" t="s">
        <v>732</v>
      </c>
      <c r="M14" s="44">
        <v>43297</v>
      </c>
      <c r="N14" s="40" t="s">
        <v>53</v>
      </c>
      <c r="O14" s="43">
        <v>44522</v>
      </c>
      <c r="P14" s="41">
        <v>30</v>
      </c>
      <c r="Q14" s="41">
        <f>Removed!$P14-Removed!$S14</f>
        <v>0</v>
      </c>
      <c r="R14" s="41">
        <v>10</v>
      </c>
      <c r="S14" s="41">
        <v>30</v>
      </c>
      <c r="T14" s="41" t="s">
        <v>54</v>
      </c>
      <c r="U14" s="40" t="s">
        <v>118</v>
      </c>
      <c r="V14" s="41">
        <v>0</v>
      </c>
      <c r="W14" s="41">
        <v>0</v>
      </c>
      <c r="X14" s="41">
        <v>12</v>
      </c>
      <c r="Y14" s="41">
        <v>18</v>
      </c>
      <c r="Z14" s="40" t="s">
        <v>692</v>
      </c>
      <c r="AA14" s="40"/>
      <c r="AB14" s="40" t="s">
        <v>368</v>
      </c>
      <c r="AC14" s="40" t="s">
        <v>733</v>
      </c>
      <c r="AD14" s="40" t="s">
        <v>123</v>
      </c>
      <c r="AE14" s="40"/>
      <c r="AF14" s="40" t="s">
        <v>59</v>
      </c>
      <c r="AG14" s="40"/>
      <c r="AH14" s="40"/>
    </row>
    <row r="15" spans="1:34" s="2" customFormat="1" ht="15">
      <c r="A15" s="22" t="s">
        <v>734</v>
      </c>
      <c r="B15" s="40" t="s">
        <v>394</v>
      </c>
      <c r="C15" s="41"/>
      <c r="D15" s="40" t="s">
        <v>735</v>
      </c>
      <c r="E15" s="41">
        <v>340603</v>
      </c>
      <c r="F15" s="41">
        <v>730389</v>
      </c>
      <c r="G15" s="42">
        <v>0.188259324043</v>
      </c>
      <c r="H15" s="43">
        <v>43272</v>
      </c>
      <c r="I15" s="41" t="s">
        <v>50</v>
      </c>
      <c r="J15" s="40" t="s">
        <v>51</v>
      </c>
      <c r="K15" s="40"/>
      <c r="L15" s="40" t="s">
        <v>736</v>
      </c>
      <c r="M15" s="44">
        <v>43272</v>
      </c>
      <c r="N15" s="40" t="s">
        <v>53</v>
      </c>
      <c r="O15" s="43">
        <v>43728</v>
      </c>
      <c r="P15" s="41">
        <v>24</v>
      </c>
      <c r="Q15" s="41">
        <f>Removed!$P15-Removed!$S15</f>
        <v>0</v>
      </c>
      <c r="R15" s="41">
        <v>24</v>
      </c>
      <c r="S15" s="41">
        <v>24</v>
      </c>
      <c r="T15" s="41" t="s">
        <v>54</v>
      </c>
      <c r="U15" s="40" t="s">
        <v>118</v>
      </c>
      <c r="V15" s="41">
        <v>0</v>
      </c>
      <c r="W15" s="41">
        <v>0</v>
      </c>
      <c r="X15" s="41">
        <v>24</v>
      </c>
      <c r="Y15" s="41">
        <v>0</v>
      </c>
      <c r="Z15" s="40" t="s">
        <v>692</v>
      </c>
      <c r="AA15" s="40"/>
      <c r="AB15" s="40" t="s">
        <v>122</v>
      </c>
      <c r="AC15" s="40" t="s">
        <v>122</v>
      </c>
      <c r="AD15" s="40" t="s">
        <v>123</v>
      </c>
      <c r="AE15" s="40"/>
      <c r="AF15" s="40" t="s">
        <v>59</v>
      </c>
      <c r="AG15" s="40"/>
      <c r="AH15" s="40"/>
    </row>
    <row r="16" spans="1:34" s="2" customFormat="1" ht="29.25">
      <c r="A16" s="22" t="s">
        <v>737</v>
      </c>
      <c r="B16" s="40" t="s">
        <v>527</v>
      </c>
      <c r="C16" s="41"/>
      <c r="D16" s="40" t="s">
        <v>738</v>
      </c>
      <c r="E16" s="41">
        <v>340422</v>
      </c>
      <c r="F16" s="41">
        <v>730416</v>
      </c>
      <c r="G16" s="42">
        <v>6.8308810688199995E-2</v>
      </c>
      <c r="H16" s="43">
        <v>43572</v>
      </c>
      <c r="I16" s="41" t="s">
        <v>50</v>
      </c>
      <c r="J16" s="40" t="s">
        <v>51</v>
      </c>
      <c r="K16" s="40"/>
      <c r="L16" s="40" t="s">
        <v>739</v>
      </c>
      <c r="M16" s="44">
        <v>43572</v>
      </c>
      <c r="N16" s="40" t="s">
        <v>53</v>
      </c>
      <c r="O16" s="43">
        <v>44372</v>
      </c>
      <c r="P16" s="41">
        <v>31</v>
      </c>
      <c r="Q16" s="41">
        <f>Removed!$P16-Removed!$S16</f>
        <v>0</v>
      </c>
      <c r="R16" s="41">
        <v>31</v>
      </c>
      <c r="S16" s="41">
        <v>31</v>
      </c>
      <c r="T16" s="41" t="s">
        <v>54</v>
      </c>
      <c r="U16" s="40" t="s">
        <v>118</v>
      </c>
      <c r="V16" s="41">
        <v>0</v>
      </c>
      <c r="W16" s="41">
        <v>0</v>
      </c>
      <c r="X16" s="41">
        <v>31</v>
      </c>
      <c r="Y16" s="41">
        <v>0</v>
      </c>
      <c r="Z16" s="40" t="s">
        <v>692</v>
      </c>
      <c r="AA16" s="40"/>
      <c r="AB16" s="40" t="s">
        <v>122</v>
      </c>
      <c r="AC16" s="40" t="s">
        <v>740</v>
      </c>
      <c r="AD16" s="40" t="s">
        <v>123</v>
      </c>
      <c r="AE16" s="40" t="s">
        <v>59</v>
      </c>
      <c r="AF16" s="40" t="s">
        <v>59</v>
      </c>
      <c r="AG16" s="40"/>
      <c r="AH16" s="40"/>
    </row>
    <row r="17" spans="1:56" s="2" customFormat="1" ht="29.25">
      <c r="A17" s="22" t="s">
        <v>741</v>
      </c>
      <c r="B17" s="40" t="s">
        <v>742</v>
      </c>
      <c r="C17" s="41"/>
      <c r="D17" s="40" t="s">
        <v>743</v>
      </c>
      <c r="E17" s="41">
        <v>339035</v>
      </c>
      <c r="F17" s="41">
        <v>733033</v>
      </c>
      <c r="G17" s="42">
        <v>0.31928678045300002</v>
      </c>
      <c r="H17" s="43">
        <v>43952</v>
      </c>
      <c r="I17" s="41" t="s">
        <v>50</v>
      </c>
      <c r="J17" s="40" t="s">
        <v>51</v>
      </c>
      <c r="K17" s="40"/>
      <c r="L17" s="40" t="s">
        <v>744</v>
      </c>
      <c r="M17" s="44">
        <v>43952</v>
      </c>
      <c r="N17" s="40" t="s">
        <v>53</v>
      </c>
      <c r="O17" s="43">
        <v>44711</v>
      </c>
      <c r="P17" s="41">
        <v>14</v>
      </c>
      <c r="Q17" s="41">
        <f>Removed!$P17-Removed!$S17</f>
        <v>0</v>
      </c>
      <c r="R17" s="41">
        <v>10</v>
      </c>
      <c r="S17" s="41">
        <v>14</v>
      </c>
      <c r="T17" s="41" t="s">
        <v>54</v>
      </c>
      <c r="U17" s="40" t="s">
        <v>55</v>
      </c>
      <c r="V17" s="41">
        <v>0</v>
      </c>
      <c r="W17" s="41">
        <v>0</v>
      </c>
      <c r="X17" s="41">
        <v>12</v>
      </c>
      <c r="Y17" s="41">
        <v>2</v>
      </c>
      <c r="Z17" s="40" t="s">
        <v>692</v>
      </c>
      <c r="AA17" s="40"/>
      <c r="AB17" s="40" t="s">
        <v>745</v>
      </c>
      <c r="AC17" s="40" t="s">
        <v>745</v>
      </c>
      <c r="AD17" s="40" t="s">
        <v>123</v>
      </c>
      <c r="AE17" s="40" t="s">
        <v>59</v>
      </c>
      <c r="AF17" s="40" t="s">
        <v>59</v>
      </c>
      <c r="AG17" s="40"/>
      <c r="AH17" s="40"/>
    </row>
    <row r="18" spans="1:56" s="2" customFormat="1" ht="43.5">
      <c r="A18" s="22" t="s">
        <v>746</v>
      </c>
      <c r="B18" s="40" t="s">
        <v>747</v>
      </c>
      <c r="C18" s="41"/>
      <c r="D18" s="40" t="s">
        <v>748</v>
      </c>
      <c r="E18" s="41">
        <v>344602</v>
      </c>
      <c r="F18" s="41">
        <v>731449</v>
      </c>
      <c r="G18" s="42">
        <v>0.207923235688</v>
      </c>
      <c r="H18" s="43">
        <v>44075</v>
      </c>
      <c r="I18" s="41" t="s">
        <v>50</v>
      </c>
      <c r="J18" s="40" t="s">
        <v>51</v>
      </c>
      <c r="K18" s="40"/>
      <c r="L18" s="40" t="s">
        <v>749</v>
      </c>
      <c r="M18" s="44">
        <v>44511</v>
      </c>
      <c r="N18" s="40" t="s">
        <v>53</v>
      </c>
      <c r="O18" s="43">
        <v>44835</v>
      </c>
      <c r="P18" s="41">
        <v>4</v>
      </c>
      <c r="Q18" s="41">
        <f>Removed!$P18-Removed!$S18</f>
        <v>0</v>
      </c>
      <c r="R18" s="41">
        <v>3</v>
      </c>
      <c r="S18" s="41">
        <v>4</v>
      </c>
      <c r="T18" s="41" t="s">
        <v>54</v>
      </c>
      <c r="U18" s="40" t="s">
        <v>55</v>
      </c>
      <c r="V18" s="41">
        <v>0</v>
      </c>
      <c r="W18" s="41">
        <v>0</v>
      </c>
      <c r="X18" s="41">
        <v>4</v>
      </c>
      <c r="Y18" s="41">
        <v>0</v>
      </c>
      <c r="Z18" s="40" t="s">
        <v>692</v>
      </c>
      <c r="AA18" s="40"/>
      <c r="AB18" s="40" t="s">
        <v>750</v>
      </c>
      <c r="AC18" s="40" t="s">
        <v>750</v>
      </c>
      <c r="AD18" s="40" t="s">
        <v>123</v>
      </c>
      <c r="AE18" s="40" t="s">
        <v>59</v>
      </c>
      <c r="AF18" s="40" t="s">
        <v>59</v>
      </c>
      <c r="AG18" s="40"/>
      <c r="AH18" s="40"/>
    </row>
    <row r="19" spans="1:56" s="2" customFormat="1" ht="26.45" customHeight="1">
      <c r="A19" s="22" t="s">
        <v>751</v>
      </c>
      <c r="B19" s="40" t="s">
        <v>752</v>
      </c>
      <c r="C19" s="41"/>
      <c r="D19" s="40" t="s">
        <v>753</v>
      </c>
      <c r="E19" s="41">
        <v>345098</v>
      </c>
      <c r="F19" s="41">
        <v>731659</v>
      </c>
      <c r="G19" s="42">
        <v>0.115040147602</v>
      </c>
      <c r="H19" s="43">
        <v>44237</v>
      </c>
      <c r="I19" s="41" t="s">
        <v>50</v>
      </c>
      <c r="J19" s="40" t="s">
        <v>51</v>
      </c>
      <c r="K19" s="40"/>
      <c r="L19" s="40" t="s">
        <v>754</v>
      </c>
      <c r="M19" s="44">
        <v>44237</v>
      </c>
      <c r="N19" s="40" t="s">
        <v>53</v>
      </c>
      <c r="O19" s="43">
        <v>45271</v>
      </c>
      <c r="P19" s="41">
        <v>1</v>
      </c>
      <c r="Q19" s="41">
        <f>Removed!$P19-Removed!$S19</f>
        <v>0</v>
      </c>
      <c r="R19" s="41">
        <v>1</v>
      </c>
      <c r="S19" s="41">
        <v>1</v>
      </c>
      <c r="T19" s="41" t="s">
        <v>54</v>
      </c>
      <c r="U19" s="40" t="s">
        <v>55</v>
      </c>
      <c r="V19" s="41">
        <v>0</v>
      </c>
      <c r="W19" s="41">
        <v>0</v>
      </c>
      <c r="X19" s="41">
        <v>0</v>
      </c>
      <c r="Y19" s="41">
        <v>1</v>
      </c>
      <c r="Z19" s="40" t="s">
        <v>692</v>
      </c>
      <c r="AA19" s="40"/>
      <c r="AB19" s="40" t="s">
        <v>347</v>
      </c>
      <c r="AC19" s="40" t="s">
        <v>347</v>
      </c>
      <c r="AD19" s="40" t="s">
        <v>123</v>
      </c>
      <c r="AE19" s="40" t="s">
        <v>59</v>
      </c>
      <c r="AF19" s="40" t="s">
        <v>450</v>
      </c>
      <c r="AG19" s="40"/>
      <c r="AH19" s="40"/>
    </row>
    <row r="20" spans="1:56" s="2" customFormat="1" ht="35.1" customHeight="1">
      <c r="A20" s="22" t="s">
        <v>755</v>
      </c>
      <c r="B20" s="40" t="s">
        <v>603</v>
      </c>
      <c r="C20" s="41"/>
      <c r="D20" s="40" t="s">
        <v>756</v>
      </c>
      <c r="E20" s="41">
        <v>340057</v>
      </c>
      <c r="F20" s="41">
        <v>729953</v>
      </c>
      <c r="G20" s="42">
        <v>1.2799257399300001E-2</v>
      </c>
      <c r="H20" s="43">
        <v>44054</v>
      </c>
      <c r="I20" s="41" t="s">
        <v>50</v>
      </c>
      <c r="J20" s="40" t="s">
        <v>51</v>
      </c>
      <c r="K20" s="40"/>
      <c r="L20" s="40" t="s">
        <v>757</v>
      </c>
      <c r="M20" s="44">
        <v>44054</v>
      </c>
      <c r="N20" s="40" t="s">
        <v>53</v>
      </c>
      <c r="O20" s="43">
        <v>45148</v>
      </c>
      <c r="P20" s="41">
        <v>1</v>
      </c>
      <c r="Q20" s="41">
        <f>Removed!$P20-Removed!$S20</f>
        <v>0</v>
      </c>
      <c r="R20" s="41">
        <v>1</v>
      </c>
      <c r="S20" s="41">
        <v>1</v>
      </c>
      <c r="T20" s="41"/>
      <c r="U20" s="40" t="s">
        <v>55</v>
      </c>
      <c r="V20" s="41">
        <v>0</v>
      </c>
      <c r="W20" s="41">
        <v>0</v>
      </c>
      <c r="X20" s="41">
        <v>1</v>
      </c>
      <c r="Y20" s="41">
        <v>0</v>
      </c>
      <c r="Z20" s="40" t="s">
        <v>692</v>
      </c>
      <c r="AA20" s="40"/>
      <c r="AB20" s="40" t="s">
        <v>347</v>
      </c>
      <c r="AC20" s="40" t="s">
        <v>347</v>
      </c>
      <c r="AD20" s="40" t="s">
        <v>123</v>
      </c>
      <c r="AE20" s="40" t="s">
        <v>59</v>
      </c>
      <c r="AF20" s="40" t="s">
        <v>450</v>
      </c>
      <c r="AG20" s="40"/>
      <c r="AH20" s="40"/>
    </row>
    <row r="21" spans="1:56" s="2" customFormat="1" ht="29.25">
      <c r="A21" s="22" t="s">
        <v>758</v>
      </c>
      <c r="B21" s="40" t="s">
        <v>759</v>
      </c>
      <c r="C21" s="41"/>
      <c r="D21" s="40" t="s">
        <v>760</v>
      </c>
      <c r="E21" s="41">
        <v>336499</v>
      </c>
      <c r="F21" s="41">
        <v>732119</v>
      </c>
      <c r="G21" s="42">
        <v>0.65834252645000002</v>
      </c>
      <c r="H21" s="43">
        <v>44182</v>
      </c>
      <c r="I21" s="41" t="s">
        <v>50</v>
      </c>
      <c r="J21" s="40" t="s">
        <v>51</v>
      </c>
      <c r="K21" s="40"/>
      <c r="L21" s="40" t="s">
        <v>761</v>
      </c>
      <c r="M21" s="44">
        <v>44182</v>
      </c>
      <c r="N21" s="40" t="s">
        <v>53</v>
      </c>
      <c r="O21" s="43">
        <v>44942</v>
      </c>
      <c r="P21" s="41">
        <v>23</v>
      </c>
      <c r="Q21" s="41">
        <f>Removed!$P21-Removed!$S21</f>
        <v>0</v>
      </c>
      <c r="R21" s="41">
        <v>23</v>
      </c>
      <c r="S21" s="41">
        <v>23</v>
      </c>
      <c r="T21" s="41" t="s">
        <v>54</v>
      </c>
      <c r="U21" s="40" t="s">
        <v>118</v>
      </c>
      <c r="V21" s="41">
        <v>0</v>
      </c>
      <c r="W21" s="41">
        <v>0</v>
      </c>
      <c r="X21" s="41">
        <v>20</v>
      </c>
      <c r="Y21" s="41">
        <v>3</v>
      </c>
      <c r="Z21" s="40" t="s">
        <v>692</v>
      </c>
      <c r="AA21" s="40"/>
      <c r="AB21" s="40" t="s">
        <v>762</v>
      </c>
      <c r="AC21" s="40" t="s">
        <v>763</v>
      </c>
      <c r="AD21" s="40" t="s">
        <v>123</v>
      </c>
      <c r="AE21" s="40" t="s">
        <v>59</v>
      </c>
      <c r="AF21" s="40" t="s">
        <v>59</v>
      </c>
      <c r="AG21" s="40"/>
      <c r="AH21" s="40"/>
    </row>
    <row r="22" spans="1:56" s="2" customFormat="1" ht="43.5">
      <c r="A22" s="22" t="s">
        <v>764</v>
      </c>
      <c r="B22" s="40" t="s">
        <v>765</v>
      </c>
      <c r="C22" s="41"/>
      <c r="D22" s="40" t="s">
        <v>766</v>
      </c>
      <c r="E22" s="41">
        <v>336236</v>
      </c>
      <c r="F22" s="41">
        <v>731913</v>
      </c>
      <c r="G22" s="42">
        <v>0.91008645124999998</v>
      </c>
      <c r="H22" s="43">
        <v>44182</v>
      </c>
      <c r="I22" s="41" t="s">
        <v>50</v>
      </c>
      <c r="J22" s="40" t="s">
        <v>51</v>
      </c>
      <c r="K22" s="40"/>
      <c r="L22" s="40" t="s">
        <v>767</v>
      </c>
      <c r="M22" s="44">
        <v>44182</v>
      </c>
      <c r="N22" s="40" t="s">
        <v>53</v>
      </c>
      <c r="O22" s="43">
        <v>44942</v>
      </c>
      <c r="P22" s="41">
        <v>22</v>
      </c>
      <c r="Q22" s="41">
        <f>Removed!$P22-Removed!$S22</f>
        <v>0</v>
      </c>
      <c r="R22" s="41">
        <v>22</v>
      </c>
      <c r="S22" s="41">
        <v>22</v>
      </c>
      <c r="T22" s="41" t="s">
        <v>54</v>
      </c>
      <c r="U22" s="40" t="s">
        <v>118</v>
      </c>
      <c r="V22" s="41">
        <v>0</v>
      </c>
      <c r="W22" s="41">
        <v>0</v>
      </c>
      <c r="X22" s="41">
        <v>12</v>
      </c>
      <c r="Y22" s="41">
        <v>10</v>
      </c>
      <c r="Z22" s="40" t="s">
        <v>692</v>
      </c>
      <c r="AA22" s="40"/>
      <c r="AB22" s="40" t="s">
        <v>768</v>
      </c>
      <c r="AC22" s="40" t="s">
        <v>763</v>
      </c>
      <c r="AD22" s="40" t="s">
        <v>123</v>
      </c>
      <c r="AE22" s="40"/>
      <c r="AF22" s="40" t="s">
        <v>59</v>
      </c>
      <c r="AG22" s="40"/>
      <c r="AH22" s="40"/>
    </row>
    <row r="23" spans="1:56" s="2" customFormat="1" ht="29.25">
      <c r="A23" s="22" t="s">
        <v>769</v>
      </c>
      <c r="B23" s="40" t="s">
        <v>770</v>
      </c>
      <c r="C23" s="41"/>
      <c r="D23" s="40" t="s">
        <v>771</v>
      </c>
      <c r="E23" s="41">
        <v>336603</v>
      </c>
      <c r="F23" s="41">
        <v>731958</v>
      </c>
      <c r="G23" s="42">
        <v>0.48089059674200002</v>
      </c>
      <c r="H23" s="43">
        <v>44182</v>
      </c>
      <c r="I23" s="41" t="s">
        <v>50</v>
      </c>
      <c r="J23" s="40" t="s">
        <v>51</v>
      </c>
      <c r="K23" s="40"/>
      <c r="L23" s="40" t="s">
        <v>772</v>
      </c>
      <c r="M23" s="44">
        <v>44182</v>
      </c>
      <c r="N23" s="40" t="s">
        <v>53</v>
      </c>
      <c r="O23" s="43">
        <v>44942</v>
      </c>
      <c r="P23" s="41">
        <v>9</v>
      </c>
      <c r="Q23" s="41">
        <f>Removed!$P23-Removed!$S23</f>
        <v>0</v>
      </c>
      <c r="R23" s="41">
        <v>9</v>
      </c>
      <c r="S23" s="41">
        <v>9</v>
      </c>
      <c r="T23" s="41" t="s">
        <v>54</v>
      </c>
      <c r="U23" s="40" t="s">
        <v>118</v>
      </c>
      <c r="V23" s="41">
        <v>0</v>
      </c>
      <c r="W23" s="41">
        <v>0</v>
      </c>
      <c r="X23" s="41">
        <v>6</v>
      </c>
      <c r="Y23" s="41">
        <v>3</v>
      </c>
      <c r="Z23" s="40" t="s">
        <v>692</v>
      </c>
      <c r="AA23" s="40"/>
      <c r="AB23" s="40" t="s">
        <v>768</v>
      </c>
      <c r="AC23" s="40" t="s">
        <v>773</v>
      </c>
      <c r="AD23" s="40" t="s">
        <v>123</v>
      </c>
      <c r="AE23" s="40"/>
      <c r="AF23" s="40" t="s">
        <v>59</v>
      </c>
      <c r="AG23" s="40"/>
      <c r="AH23" s="40"/>
    </row>
    <row r="24" spans="1:56" s="2" customFormat="1" ht="29.25">
      <c r="A24" s="22" t="s">
        <v>774</v>
      </c>
      <c r="B24" s="40" t="s">
        <v>775</v>
      </c>
      <c r="C24" s="41"/>
      <c r="D24" s="40" t="s">
        <v>760</v>
      </c>
      <c r="E24" s="41">
        <v>336681</v>
      </c>
      <c r="F24" s="41">
        <v>732054</v>
      </c>
      <c r="G24" s="42">
        <v>0.296646318332</v>
      </c>
      <c r="H24" s="43">
        <v>44337</v>
      </c>
      <c r="I24" s="41" t="s">
        <v>50</v>
      </c>
      <c r="J24" s="40" t="s">
        <v>51</v>
      </c>
      <c r="K24" s="40"/>
      <c r="L24" s="40" t="s">
        <v>776</v>
      </c>
      <c r="M24" s="44">
        <v>44337</v>
      </c>
      <c r="N24" s="40" t="s">
        <v>53</v>
      </c>
      <c r="O24" s="43">
        <v>44942</v>
      </c>
      <c r="P24" s="41">
        <v>12</v>
      </c>
      <c r="Q24" s="41">
        <f>Removed!$P24-Removed!$S24</f>
        <v>0</v>
      </c>
      <c r="R24" s="41">
        <v>12</v>
      </c>
      <c r="S24" s="41">
        <v>12</v>
      </c>
      <c r="T24" s="41" t="s">
        <v>54</v>
      </c>
      <c r="U24" s="40" t="s">
        <v>118</v>
      </c>
      <c r="V24" s="41">
        <v>0</v>
      </c>
      <c r="W24" s="41">
        <v>0</v>
      </c>
      <c r="X24" s="41">
        <v>12</v>
      </c>
      <c r="Y24" s="41">
        <v>0</v>
      </c>
      <c r="Z24" s="40" t="s">
        <v>692</v>
      </c>
      <c r="AA24" s="40"/>
      <c r="AB24" s="40" t="s">
        <v>768</v>
      </c>
      <c r="AC24" s="40" t="s">
        <v>777</v>
      </c>
      <c r="AD24" s="40" t="s">
        <v>123</v>
      </c>
      <c r="AE24" s="40"/>
      <c r="AF24" s="40" t="s">
        <v>59</v>
      </c>
      <c r="AG24" s="40"/>
      <c r="AH24" s="40"/>
    </row>
    <row r="25" spans="1:56" s="2" customFormat="1" ht="29.25">
      <c r="A25" s="22">
        <v>202209</v>
      </c>
      <c r="B25" s="40" t="s">
        <v>778</v>
      </c>
      <c r="C25" s="41"/>
      <c r="D25" s="40" t="s">
        <v>779</v>
      </c>
      <c r="E25" s="41">
        <v>346062</v>
      </c>
      <c r="F25" s="41">
        <v>730895</v>
      </c>
      <c r="G25" s="42">
        <v>1.2420977500159001E-2</v>
      </c>
      <c r="H25" s="43">
        <v>44777</v>
      </c>
      <c r="I25" s="41" t="s">
        <v>50</v>
      </c>
      <c r="J25" s="40" t="s">
        <v>51</v>
      </c>
      <c r="K25" s="40"/>
      <c r="L25" s="40" t="s">
        <v>780</v>
      </c>
      <c r="M25" s="44">
        <v>44777</v>
      </c>
      <c r="N25" s="40" t="s">
        <v>53</v>
      </c>
      <c r="O25" s="43">
        <v>45320</v>
      </c>
      <c r="P25" s="41">
        <v>1</v>
      </c>
      <c r="Q25" s="41">
        <v>0</v>
      </c>
      <c r="R25" s="41">
        <v>1</v>
      </c>
      <c r="S25" s="41">
        <v>1</v>
      </c>
      <c r="T25" s="41" t="s">
        <v>54</v>
      </c>
      <c r="U25" s="40" t="s">
        <v>55</v>
      </c>
      <c r="V25" s="41">
        <v>0</v>
      </c>
      <c r="W25" s="41">
        <v>0</v>
      </c>
      <c r="X25" s="41">
        <v>1</v>
      </c>
      <c r="Y25" s="41">
        <v>0</v>
      </c>
      <c r="Z25" s="40" t="s">
        <v>692</v>
      </c>
      <c r="AA25" s="40"/>
      <c r="AB25" s="40"/>
      <c r="AC25" s="40"/>
      <c r="AD25" s="40" t="s">
        <v>123</v>
      </c>
      <c r="AE25" s="40"/>
      <c r="AF25" s="40"/>
      <c r="AG25" s="40"/>
      <c r="AH25" s="40"/>
    </row>
    <row r="26" spans="1:56" s="2" customFormat="1" ht="36.6" customHeight="1">
      <c r="A26" s="22">
        <v>202210</v>
      </c>
      <c r="B26" s="40" t="s">
        <v>781</v>
      </c>
      <c r="C26" s="41"/>
      <c r="D26" s="40" t="s">
        <v>781</v>
      </c>
      <c r="E26" s="41">
        <v>339364</v>
      </c>
      <c r="F26" s="41">
        <v>729850</v>
      </c>
      <c r="G26" s="42">
        <v>5.2131057498892797E-2</v>
      </c>
      <c r="H26" s="43">
        <v>44827</v>
      </c>
      <c r="I26" s="41" t="s">
        <v>50</v>
      </c>
      <c r="J26" s="40" t="s">
        <v>51</v>
      </c>
      <c r="K26" s="40"/>
      <c r="L26" s="40" t="s">
        <v>782</v>
      </c>
      <c r="M26" s="44">
        <v>44827</v>
      </c>
      <c r="N26" s="40" t="s">
        <v>53</v>
      </c>
      <c r="O26" s="43">
        <v>45015</v>
      </c>
      <c r="P26" s="41">
        <v>2</v>
      </c>
      <c r="Q26" s="41">
        <v>0</v>
      </c>
      <c r="R26" s="41">
        <v>2</v>
      </c>
      <c r="S26" s="41">
        <v>2</v>
      </c>
      <c r="T26" s="41" t="s">
        <v>54</v>
      </c>
      <c r="U26" s="40" t="s">
        <v>55</v>
      </c>
      <c r="V26" s="41">
        <v>0</v>
      </c>
      <c r="W26" s="41">
        <v>0</v>
      </c>
      <c r="X26" s="41">
        <v>0</v>
      </c>
      <c r="Y26" s="41">
        <v>2</v>
      </c>
      <c r="Z26" s="40" t="s">
        <v>692</v>
      </c>
      <c r="AA26" s="40"/>
      <c r="AB26" s="40" t="s">
        <v>347</v>
      </c>
      <c r="AC26" s="40" t="s">
        <v>347</v>
      </c>
      <c r="AD26" s="40" t="s">
        <v>123</v>
      </c>
      <c r="AE26" s="40" t="s">
        <v>59</v>
      </c>
      <c r="AF26" s="40" t="s">
        <v>59</v>
      </c>
      <c r="AG26" s="40"/>
      <c r="AH26" s="40"/>
    </row>
    <row r="27" spans="1:56" s="2" customFormat="1" ht="29.25">
      <c r="A27" s="22" t="s">
        <v>783</v>
      </c>
      <c r="B27" s="40" t="s">
        <v>593</v>
      </c>
      <c r="C27" s="41"/>
      <c r="D27" s="40" t="s">
        <v>784</v>
      </c>
      <c r="E27" s="41">
        <v>340216</v>
      </c>
      <c r="F27" s="41">
        <v>730603</v>
      </c>
      <c r="G27" s="42">
        <v>1.41481160908E-2</v>
      </c>
      <c r="H27" s="43">
        <v>45253</v>
      </c>
      <c r="I27" s="41" t="s">
        <v>50</v>
      </c>
      <c r="J27" s="40" t="s">
        <v>51</v>
      </c>
      <c r="K27" s="40"/>
      <c r="L27" s="40" t="s">
        <v>785</v>
      </c>
      <c r="M27" s="44">
        <v>45253</v>
      </c>
      <c r="N27" s="40" t="s">
        <v>53</v>
      </c>
      <c r="O27" s="43">
        <v>45474</v>
      </c>
      <c r="P27" s="41">
        <v>1</v>
      </c>
      <c r="Q27" s="41">
        <f>Removed!$P27-Removed!$S27</f>
        <v>0</v>
      </c>
      <c r="R27" s="41">
        <v>1</v>
      </c>
      <c r="S27" s="41">
        <v>1</v>
      </c>
      <c r="T27" s="41"/>
      <c r="U27" s="40" t="s">
        <v>55</v>
      </c>
      <c r="V27" s="41">
        <v>0</v>
      </c>
      <c r="W27" s="41">
        <v>0</v>
      </c>
      <c r="X27" s="41">
        <v>1</v>
      </c>
      <c r="Y27" s="41">
        <v>0</v>
      </c>
      <c r="Z27" s="40" t="s">
        <v>692</v>
      </c>
      <c r="AA27" s="40"/>
      <c r="AB27" s="40" t="s">
        <v>596</v>
      </c>
      <c r="AC27" s="40" t="s">
        <v>596</v>
      </c>
      <c r="AD27" s="40" t="s">
        <v>123</v>
      </c>
      <c r="AE27" s="40" t="s">
        <v>59</v>
      </c>
      <c r="AF27" s="40" t="s">
        <v>450</v>
      </c>
      <c r="AG27" s="40"/>
      <c r="AH27" s="40"/>
    </row>
    <row r="28" spans="1:56" s="2" customFormat="1" ht="29.25">
      <c r="A28" s="22" t="s">
        <v>786</v>
      </c>
      <c r="B28" s="40" t="s">
        <v>593</v>
      </c>
      <c r="C28" s="41"/>
      <c r="D28" s="40" t="s">
        <v>608</v>
      </c>
      <c r="E28" s="41">
        <v>340216</v>
      </c>
      <c r="F28" s="41">
        <v>730603</v>
      </c>
      <c r="G28" s="42">
        <v>1.4136677455500001E-2</v>
      </c>
      <c r="H28" s="43">
        <v>45281</v>
      </c>
      <c r="I28" s="41" t="s">
        <v>50</v>
      </c>
      <c r="J28" s="40" t="s">
        <v>51</v>
      </c>
      <c r="K28" s="40"/>
      <c r="L28" s="40" t="s">
        <v>787</v>
      </c>
      <c r="M28" s="44">
        <v>45281</v>
      </c>
      <c r="N28" s="40" t="s">
        <v>53</v>
      </c>
      <c r="O28" s="43"/>
      <c r="P28" s="41">
        <v>1</v>
      </c>
      <c r="Q28" s="41">
        <f>Removed!$P28-Removed!$S28</f>
        <v>0</v>
      </c>
      <c r="R28" s="41">
        <v>1</v>
      </c>
      <c r="S28" s="41">
        <v>1</v>
      </c>
      <c r="T28" s="41" t="s">
        <v>54</v>
      </c>
      <c r="U28" s="40" t="s">
        <v>55</v>
      </c>
      <c r="V28" s="41">
        <v>0</v>
      </c>
      <c r="W28" s="41">
        <v>0</v>
      </c>
      <c r="X28" s="41">
        <v>1</v>
      </c>
      <c r="Y28" s="41">
        <v>0</v>
      </c>
      <c r="Z28" s="40" t="s">
        <v>692</v>
      </c>
      <c r="AA28" s="40"/>
      <c r="AB28" s="40" t="s">
        <v>788</v>
      </c>
      <c r="AC28" s="40" t="s">
        <v>788</v>
      </c>
      <c r="AD28" s="40" t="s">
        <v>123</v>
      </c>
      <c r="AE28" s="40" t="s">
        <v>59</v>
      </c>
      <c r="AF28" s="40" t="s">
        <v>450</v>
      </c>
      <c r="AG28" s="40"/>
      <c r="AH28" s="40"/>
    </row>
    <row r="29" spans="1:56" s="2" customFormat="1" ht="72.95" customHeight="1">
      <c r="A29" s="23" t="s">
        <v>789</v>
      </c>
      <c r="B29" s="1"/>
      <c r="C29" s="3"/>
      <c r="D29" s="1"/>
      <c r="E29" s="3"/>
      <c r="F29" s="3"/>
      <c r="G29" s="5"/>
      <c r="H29" s="6"/>
      <c r="I29" s="3"/>
      <c r="J29" s="1"/>
      <c r="K29" s="3"/>
      <c r="L29" s="1"/>
      <c r="M29" s="1"/>
      <c r="N29" s="7"/>
      <c r="O29" s="1"/>
      <c r="P29" s="1"/>
      <c r="Q29" s="6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1"/>
      <c r="AL29" s="1"/>
      <c r="AM29" s="3"/>
      <c r="AN29" s="3"/>
      <c r="AO29" s="3"/>
      <c r="AP29" s="3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7"/>
      <c r="BB29" s="3"/>
      <c r="BC29" s="1"/>
      <c r="BD29" s="1"/>
    </row>
    <row r="30" spans="1:56" s="2" customFormat="1" ht="103.5" customHeight="1">
      <c r="A30" s="8" t="s">
        <v>1</v>
      </c>
      <c r="B30" s="12" t="s">
        <v>2</v>
      </c>
      <c r="C30" s="8" t="s">
        <v>3</v>
      </c>
      <c r="D30" s="12" t="s">
        <v>4</v>
      </c>
      <c r="E30" s="8" t="s">
        <v>5</v>
      </c>
      <c r="F30" s="8" t="s">
        <v>6</v>
      </c>
      <c r="G30" s="17" t="s">
        <v>7</v>
      </c>
      <c r="H30" s="13" t="s">
        <v>8</v>
      </c>
      <c r="I30" s="8" t="s">
        <v>9</v>
      </c>
      <c r="J30" s="20" t="s">
        <v>790</v>
      </c>
      <c r="K30" s="20" t="s">
        <v>683</v>
      </c>
      <c r="L30" s="12" t="s">
        <v>12</v>
      </c>
      <c r="M30" s="14" t="s">
        <v>13</v>
      </c>
      <c r="N30" s="12" t="s">
        <v>791</v>
      </c>
      <c r="O30" s="13" t="s">
        <v>15</v>
      </c>
      <c r="P30" s="8" t="s">
        <v>16</v>
      </c>
      <c r="Q30" s="8" t="s">
        <v>17</v>
      </c>
      <c r="R30" s="8" t="s">
        <v>18</v>
      </c>
      <c r="S30" s="8" t="s">
        <v>19</v>
      </c>
      <c r="T30" s="8" t="s">
        <v>32</v>
      </c>
      <c r="U30" s="12" t="s">
        <v>792</v>
      </c>
      <c r="V30" s="8" t="s">
        <v>793</v>
      </c>
      <c r="W30" s="8" t="s">
        <v>794</v>
      </c>
      <c r="X30" s="8" t="s">
        <v>36</v>
      </c>
      <c r="Y30" s="8" t="s">
        <v>37</v>
      </c>
      <c r="Z30" s="12" t="s">
        <v>38</v>
      </c>
      <c r="AA30" s="12" t="s">
        <v>39</v>
      </c>
      <c r="AB30" s="12" t="s">
        <v>795</v>
      </c>
      <c r="AC30" s="12" t="s">
        <v>796</v>
      </c>
      <c r="AD30" s="12" t="s">
        <v>42</v>
      </c>
      <c r="AE30" s="12" t="s">
        <v>43</v>
      </c>
      <c r="AF30" s="12" t="s">
        <v>686</v>
      </c>
      <c r="AG30" s="12" t="s">
        <v>45</v>
      </c>
      <c r="AH30" s="12" t="s">
        <v>46</v>
      </c>
    </row>
    <row r="31" spans="1:56" s="2" customFormat="1" ht="57.75">
      <c r="A31" s="10" t="s">
        <v>797</v>
      </c>
      <c r="B31" s="33" t="s">
        <v>798</v>
      </c>
      <c r="C31" s="32"/>
      <c r="D31" s="33" t="s">
        <v>799</v>
      </c>
      <c r="E31" s="32">
        <v>336991</v>
      </c>
      <c r="F31" s="32">
        <v>730301</v>
      </c>
      <c r="G31" s="34">
        <v>4.0015906048699999E-2</v>
      </c>
      <c r="H31" s="35">
        <v>42879</v>
      </c>
      <c r="I31" s="32" t="s">
        <v>50</v>
      </c>
      <c r="J31" s="33" t="s">
        <v>51</v>
      </c>
      <c r="K31" s="33"/>
      <c r="L31" s="33" t="s">
        <v>800</v>
      </c>
      <c r="M31" s="36">
        <v>44427</v>
      </c>
      <c r="N31" s="33" t="s">
        <v>81</v>
      </c>
      <c r="O31" s="35"/>
      <c r="P31" s="32">
        <v>1</v>
      </c>
      <c r="Q31" s="32">
        <f>Table3[[#This Row],[Site capacity]]-Table3[[#This Row],[Total completions]]</f>
        <v>1</v>
      </c>
      <c r="R31" s="32">
        <v>0</v>
      </c>
      <c r="S31" s="32">
        <v>0</v>
      </c>
      <c r="T31" s="32"/>
      <c r="U31" s="33" t="s">
        <v>55</v>
      </c>
      <c r="V31" s="32">
        <f>Table3[[#This Row],[Site capacity]]-Table3[[#This Row],[Total completions]]</f>
        <v>1</v>
      </c>
      <c r="W31" s="32">
        <v>0</v>
      </c>
      <c r="X31" s="32">
        <v>0</v>
      </c>
      <c r="Y31" s="32">
        <v>1</v>
      </c>
      <c r="Z31" s="33" t="s">
        <v>692</v>
      </c>
      <c r="AA31" s="33"/>
      <c r="AB31" s="33" t="s">
        <v>347</v>
      </c>
      <c r="AC31" s="33" t="s">
        <v>347</v>
      </c>
      <c r="AD31" s="33" t="s">
        <v>123</v>
      </c>
      <c r="AE31" s="33" t="s">
        <v>59</v>
      </c>
      <c r="AF31" s="33" t="s">
        <v>450</v>
      </c>
      <c r="AG31" s="33"/>
      <c r="AH31" s="33"/>
    </row>
    <row r="32" spans="1:56" s="2" customFormat="1" ht="57.75">
      <c r="A32" s="10" t="s">
        <v>801</v>
      </c>
      <c r="B32" s="33" t="s">
        <v>802</v>
      </c>
      <c r="C32" s="32"/>
      <c r="D32" s="33" t="s">
        <v>803</v>
      </c>
      <c r="E32" s="32">
        <v>338201</v>
      </c>
      <c r="F32" s="32">
        <v>731821</v>
      </c>
      <c r="G32" s="34">
        <v>0.15267501438799999</v>
      </c>
      <c r="H32" s="35">
        <v>42887</v>
      </c>
      <c r="I32" s="32" t="s">
        <v>50</v>
      </c>
      <c r="J32" s="33" t="s">
        <v>51</v>
      </c>
      <c r="K32" s="33"/>
      <c r="L32" s="33" t="s">
        <v>804</v>
      </c>
      <c r="M32" s="36">
        <v>44630</v>
      </c>
      <c r="N32" s="33" t="s">
        <v>81</v>
      </c>
      <c r="O32" s="35"/>
      <c r="P32" s="32">
        <v>1</v>
      </c>
      <c r="Q32" s="32">
        <f>Table6[[#This Row],[Site capacity]]-Table6[[#This Row],[Total completions]]</f>
        <v>2</v>
      </c>
      <c r="R32" s="32">
        <v>0</v>
      </c>
      <c r="S32" s="32">
        <v>0</v>
      </c>
      <c r="T32" s="33"/>
      <c r="U32" s="33" t="s">
        <v>55</v>
      </c>
      <c r="V32" s="32">
        <f>Table6[[#This Row],[Site capacity]]-Table6[[#This Row],[Total completions]]</f>
        <v>2</v>
      </c>
      <c r="W32" s="32">
        <v>0</v>
      </c>
      <c r="X32" s="32">
        <v>0</v>
      </c>
      <c r="Y32" s="32">
        <v>1</v>
      </c>
      <c r="Z32" s="40" t="s">
        <v>692</v>
      </c>
      <c r="AA32" s="45"/>
      <c r="AB32" s="33" t="s">
        <v>347</v>
      </c>
      <c r="AC32" s="33" t="s">
        <v>347</v>
      </c>
      <c r="AD32" s="33" t="s">
        <v>123</v>
      </c>
      <c r="AE32" s="33" t="s">
        <v>59</v>
      </c>
      <c r="AF32" s="33" t="s">
        <v>450</v>
      </c>
      <c r="AG32" s="45"/>
      <c r="AH32" s="45"/>
    </row>
    <row r="33" spans="1:56" s="2" customFormat="1" ht="57.75">
      <c r="A33" s="10" t="s">
        <v>805</v>
      </c>
      <c r="B33" s="33" t="s">
        <v>806</v>
      </c>
      <c r="C33" s="32"/>
      <c r="D33" s="33" t="s">
        <v>807</v>
      </c>
      <c r="E33" s="32">
        <v>348337</v>
      </c>
      <c r="F33" s="32">
        <v>733354</v>
      </c>
      <c r="G33" s="34">
        <v>0.18636985476000001</v>
      </c>
      <c r="H33" s="35">
        <v>43185</v>
      </c>
      <c r="I33" s="32" t="s">
        <v>50</v>
      </c>
      <c r="J33" s="33" t="s">
        <v>51</v>
      </c>
      <c r="K33" s="33"/>
      <c r="L33" s="33" t="s">
        <v>808</v>
      </c>
      <c r="M33" s="36">
        <v>44323</v>
      </c>
      <c r="N33" s="33" t="s">
        <v>81</v>
      </c>
      <c r="O33" s="35"/>
      <c r="P33" s="32">
        <v>1</v>
      </c>
      <c r="Q33" s="32">
        <f>Table3[[#This Row],[Site capacity]]-Table3[[#This Row],[Total completions]]</f>
        <v>1</v>
      </c>
      <c r="R33" s="32">
        <v>0</v>
      </c>
      <c r="S33" s="32">
        <v>0</v>
      </c>
      <c r="T33" s="32"/>
      <c r="U33" s="33" t="s">
        <v>55</v>
      </c>
      <c r="V33" s="32">
        <f>Table3[[#This Row],[Site capacity]]-Table3[[#This Row],[Total completions]]</f>
        <v>1</v>
      </c>
      <c r="W33" s="32">
        <v>0</v>
      </c>
      <c r="X33" s="32">
        <v>0</v>
      </c>
      <c r="Y33" s="32">
        <v>1</v>
      </c>
      <c r="Z33" s="40" t="s">
        <v>692</v>
      </c>
      <c r="AA33" s="33"/>
      <c r="AB33" s="33" t="s">
        <v>347</v>
      </c>
      <c r="AC33" s="33" t="s">
        <v>347</v>
      </c>
      <c r="AD33" s="33" t="s">
        <v>123</v>
      </c>
      <c r="AE33" s="33" t="s">
        <v>59</v>
      </c>
      <c r="AF33" s="33" t="s">
        <v>450</v>
      </c>
      <c r="AG33" s="33"/>
      <c r="AH33" s="33" t="s">
        <v>809</v>
      </c>
    </row>
    <row r="34" spans="1:56" s="2" customFormat="1" ht="29.25">
      <c r="A34" s="10" t="s">
        <v>810</v>
      </c>
      <c r="B34" s="33" t="s">
        <v>811</v>
      </c>
      <c r="C34" s="32"/>
      <c r="D34" s="33" t="s">
        <v>812</v>
      </c>
      <c r="E34" s="32">
        <v>338540</v>
      </c>
      <c r="F34" s="32">
        <v>733383</v>
      </c>
      <c r="G34" s="34">
        <v>0.13032239801500001</v>
      </c>
      <c r="H34" s="35">
        <v>44328</v>
      </c>
      <c r="I34" s="32" t="s">
        <v>50</v>
      </c>
      <c r="J34" s="33" t="s">
        <v>51</v>
      </c>
      <c r="K34" s="33"/>
      <c r="L34" s="33" t="s">
        <v>813</v>
      </c>
      <c r="M34" s="36">
        <v>44328</v>
      </c>
      <c r="N34" s="33" t="s">
        <v>81</v>
      </c>
      <c r="O34" s="35"/>
      <c r="P34" s="32">
        <v>1</v>
      </c>
      <c r="Q34" s="32">
        <f>Table3[[#This Row],[Site capacity]]-Table3[[#This Row],[Total completions]]</f>
        <v>1</v>
      </c>
      <c r="R34" s="32">
        <v>0</v>
      </c>
      <c r="S34" s="32">
        <v>0</v>
      </c>
      <c r="T34" s="32"/>
      <c r="U34" s="33" t="s">
        <v>55</v>
      </c>
      <c r="V34" s="32">
        <f>Table3[[#This Row],[Site capacity]]-Table3[[#This Row],[Total completions]]</f>
        <v>1</v>
      </c>
      <c r="W34" s="32">
        <v>0</v>
      </c>
      <c r="X34" s="32">
        <v>0</v>
      </c>
      <c r="Y34" s="32">
        <v>1</v>
      </c>
      <c r="Z34" s="40" t="s">
        <v>692</v>
      </c>
      <c r="AA34" s="33"/>
      <c r="AB34" s="33" t="s">
        <v>347</v>
      </c>
      <c r="AC34" s="33" t="s">
        <v>347</v>
      </c>
      <c r="AD34" s="33" t="s">
        <v>123</v>
      </c>
      <c r="AE34" s="33" t="s">
        <v>59</v>
      </c>
      <c r="AF34" s="33" t="s">
        <v>450</v>
      </c>
      <c r="AG34" s="33"/>
      <c r="AH34" s="33"/>
    </row>
    <row r="35" spans="1:56" s="2" customFormat="1" ht="29.25">
      <c r="A35" s="10" t="s">
        <v>814</v>
      </c>
      <c r="B35" s="33" t="s">
        <v>57</v>
      </c>
      <c r="C35" s="32"/>
      <c r="D35" s="33" t="s">
        <v>815</v>
      </c>
      <c r="E35" s="32">
        <v>339325</v>
      </c>
      <c r="F35" s="32">
        <v>729829</v>
      </c>
      <c r="G35" s="34">
        <v>2.269143191E-2</v>
      </c>
      <c r="H35" s="35">
        <v>44378</v>
      </c>
      <c r="I35" s="32" t="s">
        <v>50</v>
      </c>
      <c r="J35" s="33" t="s">
        <v>51</v>
      </c>
      <c r="K35" s="33"/>
      <c r="L35" s="33" t="s">
        <v>816</v>
      </c>
      <c r="M35" s="36">
        <v>44393</v>
      </c>
      <c r="N35" s="33" t="s">
        <v>81</v>
      </c>
      <c r="O35" s="35"/>
      <c r="P35" s="32">
        <v>2</v>
      </c>
      <c r="Q35" s="32">
        <f>Table3[[#This Row],[Site capacity]]-Table3[[#This Row],[Total completions]]</f>
        <v>2</v>
      </c>
      <c r="R35" s="32">
        <v>0</v>
      </c>
      <c r="S35" s="32">
        <v>0</v>
      </c>
      <c r="T35" s="32"/>
      <c r="U35" s="33" t="s">
        <v>55</v>
      </c>
      <c r="V35" s="32">
        <f>Table3[[#This Row],[Site capacity]]-Table3[[#This Row],[Total completions]]</f>
        <v>2</v>
      </c>
      <c r="W35" s="32">
        <v>0</v>
      </c>
      <c r="X35" s="32">
        <v>2</v>
      </c>
      <c r="Y35" s="32">
        <v>0</v>
      </c>
      <c r="Z35" s="40" t="s">
        <v>692</v>
      </c>
      <c r="AA35" s="33"/>
      <c r="AB35" s="33" t="s">
        <v>347</v>
      </c>
      <c r="AC35" s="33" t="s">
        <v>347</v>
      </c>
      <c r="AD35" s="33" t="s">
        <v>123</v>
      </c>
      <c r="AE35" s="33" t="s">
        <v>59</v>
      </c>
      <c r="AF35" s="33" t="s">
        <v>59</v>
      </c>
      <c r="AG35" s="33"/>
      <c r="AH35" s="33"/>
    </row>
    <row r="36" spans="1:56" s="2" customFormat="1" ht="29.25">
      <c r="A36" s="10" t="s">
        <v>817</v>
      </c>
      <c r="B36" s="33" t="s">
        <v>818</v>
      </c>
      <c r="C36" s="32"/>
      <c r="D36" s="33" t="s">
        <v>819</v>
      </c>
      <c r="E36" s="32">
        <v>339958</v>
      </c>
      <c r="F36" s="32">
        <v>731642</v>
      </c>
      <c r="G36" s="34">
        <v>2.1457521278500001E-2</v>
      </c>
      <c r="H36" s="35">
        <v>44470</v>
      </c>
      <c r="I36" s="32" t="s">
        <v>50</v>
      </c>
      <c r="J36" s="33" t="s">
        <v>51</v>
      </c>
      <c r="K36" s="33"/>
      <c r="L36" s="33" t="s">
        <v>820</v>
      </c>
      <c r="M36" s="36">
        <v>44490</v>
      </c>
      <c r="N36" s="33" t="s">
        <v>81</v>
      </c>
      <c r="O36" s="35"/>
      <c r="P36" s="32">
        <v>1</v>
      </c>
      <c r="Q36" s="32">
        <f>Table3[[#This Row],[Site capacity]]-Table3[[#This Row],[Total completions]]</f>
        <v>1</v>
      </c>
      <c r="R36" s="32">
        <v>0</v>
      </c>
      <c r="S36" s="32">
        <v>0</v>
      </c>
      <c r="T36" s="32"/>
      <c r="U36" s="33" t="s">
        <v>55</v>
      </c>
      <c r="V36" s="32">
        <f>Table3[[#This Row],[Site capacity]]-Table3[[#This Row],[Total completions]]</f>
        <v>1</v>
      </c>
      <c r="W36" s="32">
        <v>0</v>
      </c>
      <c r="X36" s="32">
        <v>0</v>
      </c>
      <c r="Y36" s="32">
        <v>1</v>
      </c>
      <c r="Z36" s="40" t="s">
        <v>692</v>
      </c>
      <c r="AA36" s="33"/>
      <c r="AB36" s="33" t="s">
        <v>347</v>
      </c>
      <c r="AC36" s="33" t="s">
        <v>347</v>
      </c>
      <c r="AD36" s="33" t="s">
        <v>123</v>
      </c>
      <c r="AE36" s="33" t="s">
        <v>59</v>
      </c>
      <c r="AF36" s="33" t="s">
        <v>450</v>
      </c>
      <c r="AG36" s="33"/>
      <c r="AH36" s="33"/>
    </row>
    <row r="37" spans="1:56" s="2" customFormat="1" ht="29.25">
      <c r="A37" s="10" t="s">
        <v>821</v>
      </c>
      <c r="B37" s="33" t="s">
        <v>822</v>
      </c>
      <c r="C37" s="32"/>
      <c r="D37" s="33" t="s">
        <v>823</v>
      </c>
      <c r="E37" s="32">
        <v>340245</v>
      </c>
      <c r="F37" s="32">
        <v>730375</v>
      </c>
      <c r="G37" s="34">
        <v>1.03312935394E-2</v>
      </c>
      <c r="H37" s="35">
        <v>44501</v>
      </c>
      <c r="I37" s="32" t="s">
        <v>50</v>
      </c>
      <c r="J37" s="33" t="s">
        <v>51</v>
      </c>
      <c r="K37" s="33"/>
      <c r="L37" s="33" t="s">
        <v>824</v>
      </c>
      <c r="M37" s="36">
        <v>44518</v>
      </c>
      <c r="N37" s="33" t="s">
        <v>81</v>
      </c>
      <c r="O37" s="35"/>
      <c r="P37" s="32">
        <v>4</v>
      </c>
      <c r="Q37" s="32">
        <f>Table3[[#This Row],[Site capacity]]-Table3[[#This Row],[Total completions]]</f>
        <v>4</v>
      </c>
      <c r="R37" s="32">
        <v>0</v>
      </c>
      <c r="S37" s="32">
        <v>0</v>
      </c>
      <c r="T37" s="32" t="s">
        <v>54</v>
      </c>
      <c r="U37" s="33" t="s">
        <v>55</v>
      </c>
      <c r="V37" s="32">
        <f>Table3[[#This Row],[Site capacity]]-Table3[[#This Row],[Total completions]]</f>
        <v>4</v>
      </c>
      <c r="W37" s="32">
        <v>0</v>
      </c>
      <c r="X37" s="32">
        <v>4</v>
      </c>
      <c r="Y37" s="32">
        <v>0</v>
      </c>
      <c r="Z37" s="40" t="s">
        <v>692</v>
      </c>
      <c r="AA37" s="33"/>
      <c r="AB37" s="33" t="s">
        <v>347</v>
      </c>
      <c r="AC37" s="33" t="s">
        <v>347</v>
      </c>
      <c r="AD37" s="33" t="s">
        <v>123</v>
      </c>
      <c r="AE37" s="33" t="s">
        <v>59</v>
      </c>
      <c r="AF37" s="33" t="s">
        <v>59</v>
      </c>
      <c r="AG37" s="33"/>
      <c r="AH37" s="33"/>
    </row>
    <row r="38" spans="1:56" s="2" customFormat="1" ht="29.25">
      <c r="A38" s="10" t="s">
        <v>825</v>
      </c>
      <c r="B38" s="33" t="s">
        <v>826</v>
      </c>
      <c r="C38" s="32"/>
      <c r="D38" s="33" t="s">
        <v>827</v>
      </c>
      <c r="E38" s="32">
        <v>340245</v>
      </c>
      <c r="F38" s="32">
        <v>730375</v>
      </c>
      <c r="G38" s="34">
        <v>1.03312935394E-2</v>
      </c>
      <c r="H38" s="35">
        <v>44429</v>
      </c>
      <c r="I38" s="32" t="s">
        <v>50</v>
      </c>
      <c r="J38" s="33" t="s">
        <v>51</v>
      </c>
      <c r="K38" s="33"/>
      <c r="L38" s="33" t="s">
        <v>828</v>
      </c>
      <c r="M38" s="36">
        <v>44435</v>
      </c>
      <c r="N38" s="33" t="s">
        <v>81</v>
      </c>
      <c r="O38" s="35"/>
      <c r="P38" s="32">
        <v>1</v>
      </c>
      <c r="Q38" s="32">
        <f>Table3[[#This Row],[Site capacity]]-Table3[[#This Row],[Total completions]]</f>
        <v>1</v>
      </c>
      <c r="R38" s="32">
        <v>0</v>
      </c>
      <c r="S38" s="32">
        <v>0</v>
      </c>
      <c r="T38" s="32"/>
      <c r="U38" s="33" t="s">
        <v>55</v>
      </c>
      <c r="V38" s="32">
        <f>Table3[[#This Row],[Site capacity]]-Table3[[#This Row],[Total completions]]</f>
        <v>1</v>
      </c>
      <c r="W38" s="32">
        <v>0</v>
      </c>
      <c r="X38" s="32">
        <v>1</v>
      </c>
      <c r="Y38" s="32">
        <v>0</v>
      </c>
      <c r="Z38" s="40" t="s">
        <v>692</v>
      </c>
      <c r="AA38" s="33"/>
      <c r="AB38" s="33" t="s">
        <v>347</v>
      </c>
      <c r="AC38" s="33" t="s">
        <v>347</v>
      </c>
      <c r="AD38" s="33" t="s">
        <v>123</v>
      </c>
      <c r="AE38" s="33" t="s">
        <v>59</v>
      </c>
      <c r="AF38" s="33" t="s">
        <v>450</v>
      </c>
      <c r="AG38" s="33"/>
      <c r="AH38" s="33"/>
    </row>
    <row r="39" spans="1:56" s="2" customFormat="1" ht="29.25">
      <c r="A39" s="10" t="s">
        <v>829</v>
      </c>
      <c r="B39" s="33" t="s">
        <v>830</v>
      </c>
      <c r="C39" s="32"/>
      <c r="D39" s="33" t="s">
        <v>831</v>
      </c>
      <c r="E39" s="32">
        <v>339134</v>
      </c>
      <c r="F39" s="32">
        <v>733842</v>
      </c>
      <c r="G39" s="34">
        <v>5.61254110854E-2</v>
      </c>
      <c r="H39" s="35">
        <v>44409</v>
      </c>
      <c r="I39" s="32" t="s">
        <v>50</v>
      </c>
      <c r="J39" s="33" t="s">
        <v>51</v>
      </c>
      <c r="K39" s="33"/>
      <c r="L39" s="33" t="s">
        <v>832</v>
      </c>
      <c r="M39" s="36">
        <v>44425</v>
      </c>
      <c r="N39" s="33" t="s">
        <v>81</v>
      </c>
      <c r="O39" s="35"/>
      <c r="P39" s="32">
        <v>1</v>
      </c>
      <c r="Q39" s="32">
        <f>Table3[[#This Row],[Site capacity]]-Table3[[#This Row],[Total completions]]</f>
        <v>1</v>
      </c>
      <c r="R39" s="32">
        <v>0</v>
      </c>
      <c r="S39" s="32">
        <v>0</v>
      </c>
      <c r="T39" s="32"/>
      <c r="U39" s="33" t="s">
        <v>55</v>
      </c>
      <c r="V39" s="32">
        <f>Table3[[#This Row],[Site capacity]]-Table3[[#This Row],[Total completions]]</f>
        <v>1</v>
      </c>
      <c r="W39" s="32">
        <v>0</v>
      </c>
      <c r="X39" s="32">
        <v>0</v>
      </c>
      <c r="Y39" s="32">
        <v>1</v>
      </c>
      <c r="Z39" s="40" t="s">
        <v>692</v>
      </c>
      <c r="AA39" s="33"/>
      <c r="AB39" s="33" t="s">
        <v>347</v>
      </c>
      <c r="AC39" s="33" t="s">
        <v>347</v>
      </c>
      <c r="AD39" s="33" t="s">
        <v>123</v>
      </c>
      <c r="AE39" s="33" t="s">
        <v>59</v>
      </c>
      <c r="AF39" s="33" t="s">
        <v>450</v>
      </c>
      <c r="AG39" s="33"/>
      <c r="AH39" s="33" t="s">
        <v>833</v>
      </c>
    </row>
    <row r="40" spans="1:56" s="2" customFormat="1" ht="29.25">
      <c r="A40" s="10" t="s">
        <v>834</v>
      </c>
      <c r="B40" s="33" t="s">
        <v>835</v>
      </c>
      <c r="C40" s="32"/>
      <c r="D40" s="33" t="s">
        <v>836</v>
      </c>
      <c r="E40" s="32">
        <v>337615</v>
      </c>
      <c r="F40" s="32">
        <v>729923</v>
      </c>
      <c r="G40" s="34">
        <v>1.1480994709000001</v>
      </c>
      <c r="H40" s="35">
        <v>44531</v>
      </c>
      <c r="I40" s="32" t="s">
        <v>50</v>
      </c>
      <c r="J40" s="33" t="s">
        <v>51</v>
      </c>
      <c r="K40" s="33"/>
      <c r="L40" s="33" t="s">
        <v>837</v>
      </c>
      <c r="M40" s="36">
        <v>44545</v>
      </c>
      <c r="N40" s="33" t="s">
        <v>81</v>
      </c>
      <c r="O40" s="35"/>
      <c r="P40" s="32">
        <v>22</v>
      </c>
      <c r="Q40" s="32">
        <f>Table3[[#This Row],[Site capacity]]-Table3[[#This Row],[Total completions]]</f>
        <v>22</v>
      </c>
      <c r="R40" s="32">
        <v>0</v>
      </c>
      <c r="S40" s="32">
        <v>0</v>
      </c>
      <c r="T40" s="32" t="s">
        <v>54</v>
      </c>
      <c r="U40" s="33" t="s">
        <v>55</v>
      </c>
      <c r="V40" s="32">
        <f>Table3[[#This Row],[Site capacity]]-Table3[[#This Row],[Total completions]]</f>
        <v>22</v>
      </c>
      <c r="W40" s="32">
        <v>0</v>
      </c>
      <c r="X40" s="32">
        <v>17</v>
      </c>
      <c r="Y40" s="32">
        <v>5</v>
      </c>
      <c r="Z40" s="40" t="s">
        <v>692</v>
      </c>
      <c r="AA40" s="33"/>
      <c r="AB40" s="33" t="s">
        <v>347</v>
      </c>
      <c r="AC40" s="33" t="s">
        <v>347</v>
      </c>
      <c r="AD40" s="33" t="s">
        <v>123</v>
      </c>
      <c r="AE40" s="33" t="s">
        <v>59</v>
      </c>
      <c r="AF40" s="33" t="s">
        <v>59</v>
      </c>
      <c r="AG40" s="33"/>
      <c r="AH40" s="33"/>
    </row>
    <row r="41" spans="1:56" s="2" customFormat="1" ht="57.75">
      <c r="A41" s="10" t="s">
        <v>838</v>
      </c>
      <c r="B41" s="33" t="s">
        <v>839</v>
      </c>
      <c r="C41" s="32"/>
      <c r="D41" s="33" t="s">
        <v>840</v>
      </c>
      <c r="E41" s="32">
        <v>338564</v>
      </c>
      <c r="F41" s="32">
        <v>730306</v>
      </c>
      <c r="G41" s="34">
        <v>0.176496723499</v>
      </c>
      <c r="H41" s="35">
        <v>44601</v>
      </c>
      <c r="I41" s="32" t="s">
        <v>50</v>
      </c>
      <c r="J41" s="33" t="s">
        <v>51</v>
      </c>
      <c r="K41" s="33"/>
      <c r="L41" s="33" t="s">
        <v>841</v>
      </c>
      <c r="M41" s="36">
        <v>44601</v>
      </c>
      <c r="N41" s="33" t="s">
        <v>81</v>
      </c>
      <c r="O41" s="35"/>
      <c r="P41" s="32">
        <v>24</v>
      </c>
      <c r="Q41" s="32">
        <f>Table3[[#This Row],[Site capacity]]-Table3[[#This Row],[Total completions]]</f>
        <v>24</v>
      </c>
      <c r="R41" s="32">
        <v>0</v>
      </c>
      <c r="S41" s="32">
        <v>0</v>
      </c>
      <c r="T41" s="32" t="s">
        <v>54</v>
      </c>
      <c r="U41" s="33" t="s">
        <v>118</v>
      </c>
      <c r="V41" s="32">
        <v>0</v>
      </c>
      <c r="W41" s="32">
        <v>24</v>
      </c>
      <c r="X41" s="32">
        <v>24</v>
      </c>
      <c r="Y41" s="32">
        <v>0</v>
      </c>
      <c r="Z41" s="40" t="s">
        <v>692</v>
      </c>
      <c r="AA41" s="33"/>
      <c r="AB41" s="33" t="s">
        <v>121</v>
      </c>
      <c r="AC41" s="33" t="s">
        <v>121</v>
      </c>
      <c r="AD41" s="33" t="s">
        <v>123</v>
      </c>
      <c r="AE41" s="33" t="s">
        <v>59</v>
      </c>
      <c r="AF41" s="33" t="s">
        <v>59</v>
      </c>
      <c r="AG41" s="33"/>
      <c r="AH41" s="33"/>
    </row>
    <row r="42" spans="1:56" ht="32.450000000000003" customHeight="1">
      <c r="A42" s="10" t="s">
        <v>842</v>
      </c>
      <c r="B42" s="33" t="s">
        <v>843</v>
      </c>
      <c r="C42" s="32"/>
      <c r="D42" s="33" t="s">
        <v>844</v>
      </c>
      <c r="E42" s="32">
        <v>339986</v>
      </c>
      <c r="F42" s="32">
        <v>730411</v>
      </c>
      <c r="G42" s="34">
        <v>3.9052615000399998E-2</v>
      </c>
      <c r="H42" s="35">
        <v>44637</v>
      </c>
      <c r="I42" s="32" t="s">
        <v>50</v>
      </c>
      <c r="J42" s="33" t="s">
        <v>51</v>
      </c>
      <c r="K42" s="33"/>
      <c r="L42" s="33" t="s">
        <v>845</v>
      </c>
      <c r="M42" s="36">
        <v>44637</v>
      </c>
      <c r="N42" s="33" t="s">
        <v>81</v>
      </c>
      <c r="O42" s="35"/>
      <c r="P42" s="32">
        <v>10</v>
      </c>
      <c r="Q42" s="32">
        <f>Table3[[#This Row],[Site capacity]]-Table3[[#This Row],[Total completions]]</f>
        <v>10</v>
      </c>
      <c r="R42" s="32">
        <v>0</v>
      </c>
      <c r="S42" s="32">
        <v>0</v>
      </c>
      <c r="T42" s="32" t="s">
        <v>54</v>
      </c>
      <c r="U42" s="33" t="s">
        <v>55</v>
      </c>
      <c r="V42" s="32">
        <f>Table3[[#This Row],[Site capacity]]-Table3[[#This Row],[Total completions]]</f>
        <v>10</v>
      </c>
      <c r="W42" s="32">
        <v>0</v>
      </c>
      <c r="X42" s="32">
        <v>10</v>
      </c>
      <c r="Y42" s="32">
        <v>0</v>
      </c>
      <c r="Z42" s="33" t="s">
        <v>692</v>
      </c>
      <c r="AA42" s="33"/>
      <c r="AB42" s="33" t="s">
        <v>347</v>
      </c>
      <c r="AC42" s="33" t="s">
        <v>347</v>
      </c>
      <c r="AD42" s="33" t="s">
        <v>123</v>
      </c>
      <c r="AE42" s="33" t="s">
        <v>59</v>
      </c>
      <c r="AF42" s="33" t="s">
        <v>59</v>
      </c>
      <c r="AG42" s="33"/>
      <c r="AH42" s="33"/>
      <c r="AV42" s="1"/>
    </row>
    <row r="43" spans="1:56">
      <c r="BD43" s="1"/>
    </row>
    <row r="44" spans="1:56">
      <c r="BD44" s="1"/>
    </row>
    <row r="45" spans="1:56">
      <c r="BD45" s="1"/>
    </row>
    <row r="46" spans="1:56">
      <c r="BD46" s="1"/>
    </row>
    <row r="47" spans="1:56">
      <c r="BD47" s="1"/>
    </row>
    <row r="48" spans="1:56">
      <c r="BD48" s="1"/>
    </row>
    <row r="49" spans="56:56">
      <c r="BD49" s="1"/>
    </row>
    <row r="50" spans="56:56">
      <c r="BD50" s="1"/>
    </row>
    <row r="51" spans="56:56">
      <c r="BD51" s="1"/>
    </row>
    <row r="52" spans="56:56">
      <c r="BD52" s="1"/>
    </row>
    <row r="53" spans="56:56">
      <c r="BD53" s="1"/>
    </row>
    <row r="54" spans="56:56">
      <c r="BD54" s="1"/>
    </row>
    <row r="55" spans="56:56">
      <c r="BD55" s="1"/>
    </row>
    <row r="56" spans="56:56">
      <c r="BD56" s="1"/>
    </row>
    <row r="57" spans="56:56">
      <c r="BD57" s="1"/>
    </row>
    <row r="58" spans="56:56">
      <c r="BD58" s="1"/>
    </row>
    <row r="59" spans="56:56">
      <c r="BD59" s="1"/>
    </row>
    <row r="60" spans="56:56">
      <c r="BD60" s="1"/>
    </row>
    <row r="61" spans="56:56">
      <c r="BD61" s="1"/>
    </row>
    <row r="62" spans="56:56">
      <c r="BD62" s="1"/>
    </row>
    <row r="63" spans="56:56">
      <c r="BD63" s="1"/>
    </row>
    <row r="64" spans="56:56">
      <c r="BD64" s="1"/>
    </row>
    <row r="65" spans="56:56">
      <c r="BD65" s="1"/>
    </row>
    <row r="66" spans="56:56">
      <c r="BD66" s="1"/>
    </row>
    <row r="67" spans="56:56">
      <c r="BD67" s="1"/>
    </row>
    <row r="68" spans="56:56">
      <c r="BD68" s="1"/>
    </row>
    <row r="69" spans="56:56">
      <c r="BD69" s="1"/>
    </row>
    <row r="70" spans="56:56">
      <c r="BD70" s="1"/>
    </row>
    <row r="71" spans="56:56">
      <c r="BD71" s="1"/>
    </row>
    <row r="72" spans="56:56">
      <c r="BD72" s="1"/>
    </row>
    <row r="73" spans="56:56">
      <c r="BD73" s="1"/>
    </row>
    <row r="74" spans="56:56">
      <c r="BD74" s="1"/>
    </row>
    <row r="75" spans="56:56">
      <c r="BD75" s="1"/>
    </row>
    <row r="76" spans="56:56">
      <c r="BD76" s="1"/>
    </row>
    <row r="77" spans="56:56">
      <c r="BD77" s="1"/>
    </row>
    <row r="78" spans="56:56" ht="15"/>
  </sheetData>
  <mergeCells count="1">
    <mergeCell ref="A1:F1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E7759-8E2F-430B-80E1-F9FB82FA717D}">
  <dimension ref="A1:AJ72"/>
  <sheetViews>
    <sheetView workbookViewId="0">
      <pane xSplit="1" ySplit="3" topLeftCell="B4" activePane="bottomRight" state="frozen"/>
      <selection pane="bottomRight" sqref="A1:F1"/>
      <selection pane="bottomLeft" activeCell="A2" sqref="A2"/>
      <selection pane="topRight" activeCell="B1" sqref="B1"/>
    </sheetView>
  </sheetViews>
  <sheetFormatPr defaultRowHeight="15" customHeight="1"/>
  <cols>
    <col min="1" max="1" width="22.28515625" customWidth="1"/>
    <col min="2" max="2" width="23.140625" customWidth="1"/>
    <col min="3" max="3" width="15.140625" customWidth="1"/>
    <col min="4" max="4" width="29.140625" customWidth="1"/>
    <col min="5" max="5" width="9.140625" customWidth="1"/>
    <col min="6" max="6" width="10.42578125" customWidth="1"/>
    <col min="7" max="7" width="11.42578125" style="18" customWidth="1"/>
    <col min="8" max="8" width="11.7109375" customWidth="1"/>
    <col min="9" max="9" width="12.28515625" customWidth="1"/>
    <col min="10" max="10" width="15.5703125" customWidth="1"/>
    <col min="11" max="11" width="17.42578125" customWidth="1"/>
    <col min="12" max="12" width="16.42578125" customWidth="1"/>
    <col min="13" max="13" width="14.140625" customWidth="1"/>
    <col min="14" max="14" width="15.42578125" customWidth="1"/>
    <col min="15" max="15" width="17" customWidth="1"/>
    <col min="16" max="16" width="13.85546875" customWidth="1"/>
    <col min="17" max="17" width="14.7109375" customWidth="1"/>
    <col min="18" max="18" width="15.140625" customWidth="1"/>
    <col min="19" max="19" width="12.5703125" customWidth="1"/>
    <col min="20" max="20" width="17.5703125" customWidth="1"/>
    <col min="21" max="21" width="12" customWidth="1"/>
    <col min="22" max="22" width="12.42578125" customWidth="1"/>
    <col min="23" max="23" width="12.28515625" customWidth="1"/>
    <col min="24" max="24" width="8.85546875" customWidth="1"/>
    <col min="25" max="25" width="9.5703125" customWidth="1"/>
    <col min="26" max="26" width="23.5703125" customWidth="1"/>
    <col min="27" max="27" width="15.7109375" customWidth="1"/>
    <col min="28" max="28" width="19.140625" customWidth="1"/>
    <col min="29" max="29" width="16.5703125" customWidth="1"/>
    <col min="30" max="30" width="10.85546875" customWidth="1"/>
    <col min="32" max="32" width="19.5703125" customWidth="1"/>
    <col min="33" max="33" width="25.5703125" customWidth="1"/>
    <col min="34" max="34" width="21.5703125" customWidth="1"/>
  </cols>
  <sheetData>
    <row r="1" spans="1:36" ht="18.75">
      <c r="A1" s="48" t="s">
        <v>846</v>
      </c>
      <c r="B1" s="48"/>
      <c r="C1" s="48"/>
      <c r="D1" s="48"/>
      <c r="E1" s="48"/>
      <c r="F1" s="48"/>
    </row>
    <row r="3" spans="1:36" ht="101.25">
      <c r="A3" s="16" t="s">
        <v>1</v>
      </c>
      <c r="B3" s="12" t="s">
        <v>2</v>
      </c>
      <c r="C3" s="8" t="s">
        <v>3</v>
      </c>
      <c r="D3" s="12" t="s">
        <v>4</v>
      </c>
      <c r="E3" s="8" t="s">
        <v>5</v>
      </c>
      <c r="F3" s="8" t="s">
        <v>6</v>
      </c>
      <c r="G3" s="17" t="s">
        <v>7</v>
      </c>
      <c r="H3" s="13" t="s">
        <v>8</v>
      </c>
      <c r="I3" s="8" t="s">
        <v>9</v>
      </c>
      <c r="J3" s="12" t="s">
        <v>10</v>
      </c>
      <c r="K3" s="12" t="s">
        <v>11</v>
      </c>
      <c r="L3" s="12" t="s">
        <v>12</v>
      </c>
      <c r="M3" s="14" t="s">
        <v>13</v>
      </c>
      <c r="N3" s="12" t="s">
        <v>14</v>
      </c>
      <c r="O3" s="13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8" t="s">
        <v>32</v>
      </c>
      <c r="U3" s="12" t="s">
        <v>33</v>
      </c>
      <c r="V3" s="8" t="s">
        <v>34</v>
      </c>
      <c r="W3" s="8" t="s">
        <v>35</v>
      </c>
      <c r="X3" s="8" t="s">
        <v>36</v>
      </c>
      <c r="Y3" s="8" t="s">
        <v>37</v>
      </c>
      <c r="Z3" s="12" t="s">
        <v>38</v>
      </c>
      <c r="AA3" s="12" t="s">
        <v>39</v>
      </c>
      <c r="AB3" s="12" t="s">
        <v>40</v>
      </c>
      <c r="AC3" s="12" t="s">
        <v>41</v>
      </c>
      <c r="AD3" s="12" t="s">
        <v>42</v>
      </c>
      <c r="AE3" s="12" t="s">
        <v>43</v>
      </c>
      <c r="AF3" s="12" t="s">
        <v>44</v>
      </c>
      <c r="AG3" s="12" t="s">
        <v>45</v>
      </c>
      <c r="AH3" s="12" t="s">
        <v>46</v>
      </c>
    </row>
    <row r="4" spans="1:36" s="2" customFormat="1">
      <c r="A4" s="10" t="s">
        <v>847</v>
      </c>
      <c r="B4" s="33" t="s">
        <v>848</v>
      </c>
      <c r="C4" s="32" t="s">
        <v>849</v>
      </c>
      <c r="D4" s="33" t="s">
        <v>850</v>
      </c>
      <c r="E4" s="32">
        <v>339248</v>
      </c>
      <c r="F4" s="32">
        <v>730423</v>
      </c>
      <c r="G4" s="34">
        <v>1.2497800082399999</v>
      </c>
      <c r="H4" s="35">
        <v>37712</v>
      </c>
      <c r="I4" s="32" t="s">
        <v>78</v>
      </c>
      <c r="J4" s="33" t="s">
        <v>105</v>
      </c>
      <c r="K4" s="33"/>
      <c r="L4" s="33"/>
      <c r="M4" s="37"/>
      <c r="N4" s="33" t="s">
        <v>81</v>
      </c>
      <c r="O4" s="35"/>
      <c r="P4" s="32">
        <v>50</v>
      </c>
      <c r="Q4" s="32">
        <f>Table4[[#This Row],[Site capacity]]-Table4[[#This Row],[Total completions]]</f>
        <v>50</v>
      </c>
      <c r="R4" s="32">
        <v>0</v>
      </c>
      <c r="S4" s="32">
        <v>0</v>
      </c>
      <c r="T4" s="32" t="s">
        <v>106</v>
      </c>
      <c r="U4" s="33" t="s">
        <v>55</v>
      </c>
      <c r="V4" s="32">
        <v>50</v>
      </c>
      <c r="W4" s="32">
        <v>0</v>
      </c>
      <c r="X4" s="32">
        <v>0</v>
      </c>
      <c r="Y4" s="32">
        <v>50</v>
      </c>
      <c r="Z4" s="33" t="s">
        <v>851</v>
      </c>
      <c r="AA4" s="33"/>
      <c r="AB4" s="33" t="s">
        <v>347</v>
      </c>
      <c r="AC4" s="33" t="s">
        <v>347</v>
      </c>
      <c r="AD4" s="33" t="s">
        <v>123</v>
      </c>
      <c r="AE4" s="33" t="s">
        <v>124</v>
      </c>
      <c r="AF4" s="33" t="s">
        <v>59</v>
      </c>
      <c r="AG4" s="33"/>
      <c r="AH4" s="33"/>
      <c r="AI4" s="1"/>
      <c r="AJ4" s="1"/>
    </row>
    <row r="5" spans="1:36" s="2" customFormat="1">
      <c r="A5" s="10" t="s">
        <v>852</v>
      </c>
      <c r="B5" s="33" t="s">
        <v>160</v>
      </c>
      <c r="C5" s="32" t="s">
        <v>853</v>
      </c>
      <c r="D5" s="33" t="s">
        <v>160</v>
      </c>
      <c r="E5" s="32">
        <v>343118</v>
      </c>
      <c r="F5" s="32">
        <v>733510</v>
      </c>
      <c r="G5" s="34">
        <v>0.83452929051400004</v>
      </c>
      <c r="H5" s="35">
        <v>37712</v>
      </c>
      <c r="I5" s="32" t="s">
        <v>78</v>
      </c>
      <c r="J5" s="33" t="s">
        <v>105</v>
      </c>
      <c r="K5" s="33"/>
      <c r="L5" s="33"/>
      <c r="M5" s="37"/>
      <c r="N5" s="33" t="s">
        <v>81</v>
      </c>
      <c r="O5" s="35"/>
      <c r="P5" s="32">
        <v>15</v>
      </c>
      <c r="Q5" s="32">
        <f>Table4[[#This Row],[Site capacity]]-Table4[[#This Row],[Total completions]]</f>
        <v>15</v>
      </c>
      <c r="R5" s="32">
        <v>0</v>
      </c>
      <c r="S5" s="32">
        <v>0</v>
      </c>
      <c r="T5" s="32"/>
      <c r="U5" s="33" t="s">
        <v>118</v>
      </c>
      <c r="V5" s="32">
        <v>0</v>
      </c>
      <c r="W5" s="32">
        <v>15</v>
      </c>
      <c r="X5" s="32">
        <v>0</v>
      </c>
      <c r="Y5" s="32">
        <v>0</v>
      </c>
      <c r="Z5" s="33" t="s">
        <v>851</v>
      </c>
      <c r="AA5" s="33"/>
      <c r="AB5" s="33"/>
      <c r="AC5" s="33"/>
      <c r="AD5" s="33" t="s">
        <v>123</v>
      </c>
      <c r="AE5" s="33" t="s">
        <v>124</v>
      </c>
      <c r="AF5" s="33" t="s">
        <v>59</v>
      </c>
      <c r="AG5" s="33"/>
      <c r="AH5" s="33"/>
      <c r="AI5" s="1"/>
      <c r="AJ5" s="1"/>
    </row>
    <row r="6" spans="1:36" s="2" customFormat="1">
      <c r="A6" s="10" t="s">
        <v>854</v>
      </c>
      <c r="B6" s="33" t="s">
        <v>482</v>
      </c>
      <c r="C6" s="32" t="s">
        <v>855</v>
      </c>
      <c r="D6" s="33" t="s">
        <v>482</v>
      </c>
      <c r="E6" s="32">
        <v>340941</v>
      </c>
      <c r="F6" s="32">
        <v>730852</v>
      </c>
      <c r="G6" s="34">
        <v>0.25971538800299998</v>
      </c>
      <c r="H6" s="35">
        <v>39173</v>
      </c>
      <c r="I6" s="32" t="s">
        <v>78</v>
      </c>
      <c r="J6" s="33" t="s">
        <v>105</v>
      </c>
      <c r="K6" s="33" t="s">
        <v>191</v>
      </c>
      <c r="L6" s="33" t="s">
        <v>856</v>
      </c>
      <c r="M6" s="37"/>
      <c r="N6" s="33" t="s">
        <v>81</v>
      </c>
      <c r="O6" s="35"/>
      <c r="P6" s="32">
        <v>20</v>
      </c>
      <c r="Q6" s="32">
        <f>Table4[[#This Row],[Site capacity]]-Table4[[#This Row],[Total completions]]</f>
        <v>20</v>
      </c>
      <c r="R6" s="32">
        <v>0</v>
      </c>
      <c r="S6" s="32">
        <v>0</v>
      </c>
      <c r="T6" s="32" t="s">
        <v>106</v>
      </c>
      <c r="U6" s="33" t="s">
        <v>55</v>
      </c>
      <c r="V6" s="32">
        <f>Table4[[#This Row],[Site capacity]]-Table4[[#This Row],[Total completions]]</f>
        <v>20</v>
      </c>
      <c r="W6" s="32">
        <v>0</v>
      </c>
      <c r="X6" s="32">
        <v>0</v>
      </c>
      <c r="Y6" s="32">
        <v>0</v>
      </c>
      <c r="Z6" s="33" t="s">
        <v>851</v>
      </c>
      <c r="AA6" s="33"/>
      <c r="AB6" s="33" t="s">
        <v>121</v>
      </c>
      <c r="AC6" s="33"/>
      <c r="AD6" s="33" t="s">
        <v>123</v>
      </c>
      <c r="AE6" s="33" t="s">
        <v>59</v>
      </c>
      <c r="AF6" s="33" t="s">
        <v>59</v>
      </c>
      <c r="AG6" s="33"/>
      <c r="AH6" s="33"/>
      <c r="AI6" s="1"/>
      <c r="AJ6" s="1"/>
    </row>
    <row r="7" spans="1:36" s="2" customFormat="1">
      <c r="A7" s="10" t="s">
        <v>857</v>
      </c>
      <c r="B7" s="33" t="s">
        <v>858</v>
      </c>
      <c r="C7" s="32" t="s">
        <v>859</v>
      </c>
      <c r="D7" s="33" t="s">
        <v>860</v>
      </c>
      <c r="E7" s="32">
        <v>337130</v>
      </c>
      <c r="F7" s="32">
        <v>732089</v>
      </c>
      <c r="G7" s="34">
        <v>0.44319051000199999</v>
      </c>
      <c r="H7" s="35">
        <v>39539</v>
      </c>
      <c r="I7" s="32" t="s">
        <v>78</v>
      </c>
      <c r="J7" s="33" t="s">
        <v>105</v>
      </c>
      <c r="K7" s="33"/>
      <c r="L7" s="33"/>
      <c r="M7" s="37"/>
      <c r="N7" s="33" t="s">
        <v>81</v>
      </c>
      <c r="O7" s="35"/>
      <c r="P7" s="32">
        <v>18</v>
      </c>
      <c r="Q7" s="32">
        <f>Table4[[#This Row],[Site capacity]]-Table4[[#This Row],[Total completions]]</f>
        <v>18</v>
      </c>
      <c r="R7" s="32">
        <v>0</v>
      </c>
      <c r="S7" s="32">
        <v>0</v>
      </c>
      <c r="T7" s="32"/>
      <c r="U7" s="33" t="s">
        <v>55</v>
      </c>
      <c r="V7" s="32">
        <f>Table4[[#This Row],[Site capacity]]-Table4[[#This Row],[Total completions]]</f>
        <v>18</v>
      </c>
      <c r="W7" s="32">
        <v>0</v>
      </c>
      <c r="X7" s="32">
        <v>0</v>
      </c>
      <c r="Y7" s="32">
        <v>0</v>
      </c>
      <c r="Z7" s="33" t="s">
        <v>851</v>
      </c>
      <c r="AA7" s="33"/>
      <c r="AB7" s="33"/>
      <c r="AC7" s="33"/>
      <c r="AD7" s="33" t="s">
        <v>123</v>
      </c>
      <c r="AE7" s="33" t="s">
        <v>124</v>
      </c>
      <c r="AF7" s="33" t="s">
        <v>59</v>
      </c>
      <c r="AG7" s="33"/>
      <c r="AH7" s="33"/>
      <c r="AI7" s="1"/>
      <c r="AJ7" s="1"/>
    </row>
    <row r="8" spans="1:36" s="2" customFormat="1">
      <c r="A8" s="10" t="s">
        <v>861</v>
      </c>
      <c r="B8" s="33" t="s">
        <v>862</v>
      </c>
      <c r="C8" s="32" t="s">
        <v>863</v>
      </c>
      <c r="D8" s="33" t="s">
        <v>864</v>
      </c>
      <c r="E8" s="32">
        <v>336292</v>
      </c>
      <c r="F8" s="32">
        <v>730903</v>
      </c>
      <c r="G8" s="34">
        <v>0.56489413690000001</v>
      </c>
      <c r="H8" s="35">
        <v>41000</v>
      </c>
      <c r="I8" s="32" t="s">
        <v>78</v>
      </c>
      <c r="J8" s="33" t="s">
        <v>105</v>
      </c>
      <c r="K8" s="33"/>
      <c r="L8" s="33"/>
      <c r="M8" s="37"/>
      <c r="N8" s="33" t="s">
        <v>81</v>
      </c>
      <c r="O8" s="35"/>
      <c r="P8" s="32">
        <v>20</v>
      </c>
      <c r="Q8" s="32">
        <f>Table4[[#This Row],[Site capacity]]-Table4[[#This Row],[Total completions]]</f>
        <v>20</v>
      </c>
      <c r="R8" s="32">
        <v>0</v>
      </c>
      <c r="S8" s="32">
        <v>0</v>
      </c>
      <c r="T8" s="32" t="s">
        <v>106</v>
      </c>
      <c r="U8" s="33" t="s">
        <v>55</v>
      </c>
      <c r="V8" s="32">
        <f>Table4[[#This Row],[Site capacity]]-Table4[[#This Row],[Total completions]]</f>
        <v>20</v>
      </c>
      <c r="W8" s="32">
        <v>0</v>
      </c>
      <c r="X8" s="32">
        <v>0</v>
      </c>
      <c r="Y8" s="32">
        <v>0</v>
      </c>
      <c r="Z8" s="33" t="s">
        <v>851</v>
      </c>
      <c r="AA8" s="33"/>
      <c r="AB8" s="33" t="s">
        <v>121</v>
      </c>
      <c r="AC8" s="33"/>
      <c r="AD8" s="33" t="s">
        <v>123</v>
      </c>
      <c r="AE8" s="33" t="s">
        <v>59</v>
      </c>
      <c r="AF8" s="33" t="s">
        <v>59</v>
      </c>
      <c r="AG8" s="33"/>
      <c r="AH8" s="33"/>
      <c r="AI8" s="1"/>
      <c r="AJ8" s="1"/>
    </row>
    <row r="9" spans="1:36" s="2" customFormat="1" ht="29.25">
      <c r="A9" s="10" t="s">
        <v>865</v>
      </c>
      <c r="B9" s="33" t="s">
        <v>866</v>
      </c>
      <c r="C9" s="32" t="s">
        <v>867</v>
      </c>
      <c r="D9" s="33" t="s">
        <v>868</v>
      </c>
      <c r="E9" s="32">
        <v>340911</v>
      </c>
      <c r="F9" s="32">
        <v>733631</v>
      </c>
      <c r="G9" s="34">
        <v>0.41142045782100001</v>
      </c>
      <c r="H9" s="35">
        <v>41000</v>
      </c>
      <c r="I9" s="32" t="s">
        <v>78</v>
      </c>
      <c r="J9" s="33" t="s">
        <v>105</v>
      </c>
      <c r="K9" s="33"/>
      <c r="L9" s="33"/>
      <c r="M9" s="37"/>
      <c r="N9" s="33" t="s">
        <v>81</v>
      </c>
      <c r="O9" s="35"/>
      <c r="P9" s="32">
        <v>12</v>
      </c>
      <c r="Q9" s="32">
        <f>Table4[[#This Row],[Site capacity]]-Table4[[#This Row],[Total completions]]</f>
        <v>12</v>
      </c>
      <c r="R9" s="32">
        <v>0</v>
      </c>
      <c r="S9" s="32">
        <v>0</v>
      </c>
      <c r="T9" s="32"/>
      <c r="U9" s="33" t="s">
        <v>55</v>
      </c>
      <c r="V9" s="32">
        <f>Table4[[#This Row],[Site capacity]]-Table4[[#This Row],[Total completions]]</f>
        <v>12</v>
      </c>
      <c r="W9" s="32">
        <v>0</v>
      </c>
      <c r="X9" s="32">
        <v>0</v>
      </c>
      <c r="Y9" s="32">
        <v>0</v>
      </c>
      <c r="Z9" s="33" t="s">
        <v>851</v>
      </c>
      <c r="AA9" s="33"/>
      <c r="AB9" s="33"/>
      <c r="AC9" s="33"/>
      <c r="AD9" s="33" t="s">
        <v>123</v>
      </c>
      <c r="AE9" s="33" t="s">
        <v>59</v>
      </c>
      <c r="AF9" s="33" t="s">
        <v>59</v>
      </c>
      <c r="AG9" s="33"/>
      <c r="AH9" s="33"/>
      <c r="AI9" s="1"/>
      <c r="AJ9" s="1"/>
    </row>
    <row r="10" spans="1:36" s="2" customFormat="1" ht="29.25">
      <c r="A10" s="10" t="s">
        <v>869</v>
      </c>
      <c r="B10" s="33" t="s">
        <v>870</v>
      </c>
      <c r="C10" s="32" t="s">
        <v>871</v>
      </c>
      <c r="D10" s="33" t="s">
        <v>872</v>
      </c>
      <c r="E10" s="32">
        <v>336967</v>
      </c>
      <c r="F10" s="32">
        <v>734365</v>
      </c>
      <c r="G10" s="34">
        <v>3.4020984525100002</v>
      </c>
      <c r="H10" s="35">
        <v>41730</v>
      </c>
      <c r="I10" s="32" t="s">
        <v>78</v>
      </c>
      <c r="J10" s="33" t="s">
        <v>105</v>
      </c>
      <c r="K10" s="33"/>
      <c r="L10" s="33"/>
      <c r="M10" s="37"/>
      <c r="N10" s="33" t="s">
        <v>81</v>
      </c>
      <c r="O10" s="35"/>
      <c r="P10" s="32">
        <v>60</v>
      </c>
      <c r="Q10" s="32">
        <f>Table4[[#This Row],[Site capacity]]-Table4[[#This Row],[Total completions]]</f>
        <v>60</v>
      </c>
      <c r="R10" s="32">
        <v>0</v>
      </c>
      <c r="S10" s="32">
        <v>0</v>
      </c>
      <c r="T10" s="32" t="s">
        <v>63</v>
      </c>
      <c r="U10" s="33" t="s">
        <v>55</v>
      </c>
      <c r="V10" s="32">
        <f>Table4[[#This Row],[Site capacity]]-Table4[[#This Row],[Total completions]]</f>
        <v>60</v>
      </c>
      <c r="W10" s="32">
        <v>0</v>
      </c>
      <c r="X10" s="32">
        <v>0</v>
      </c>
      <c r="Y10" s="32">
        <v>0</v>
      </c>
      <c r="Z10" s="33" t="s">
        <v>851</v>
      </c>
      <c r="AA10" s="33"/>
      <c r="AB10" s="33" t="s">
        <v>873</v>
      </c>
      <c r="AC10" s="33"/>
      <c r="AD10" s="33" t="s">
        <v>123</v>
      </c>
      <c r="AE10" s="33" t="s">
        <v>59</v>
      </c>
      <c r="AF10" s="33" t="s">
        <v>59</v>
      </c>
      <c r="AG10" s="33"/>
      <c r="AH10" s="33"/>
      <c r="AI10" s="1"/>
      <c r="AJ10" s="1"/>
    </row>
    <row r="11" spans="1:36" s="2" customFormat="1" ht="29.25">
      <c r="A11" s="10" t="s">
        <v>874</v>
      </c>
      <c r="B11" s="33" t="s">
        <v>875</v>
      </c>
      <c r="C11" s="32" t="s">
        <v>876</v>
      </c>
      <c r="D11" s="33" t="s">
        <v>877</v>
      </c>
      <c r="E11" s="32">
        <v>347040</v>
      </c>
      <c r="F11" s="32">
        <v>732767</v>
      </c>
      <c r="G11" s="34">
        <v>1.57127321346</v>
      </c>
      <c r="H11" s="35">
        <v>41730</v>
      </c>
      <c r="I11" s="32" t="s">
        <v>78</v>
      </c>
      <c r="J11" s="33" t="s">
        <v>105</v>
      </c>
      <c r="K11" s="33"/>
      <c r="L11" s="33"/>
      <c r="M11" s="37"/>
      <c r="N11" s="33" t="s">
        <v>81</v>
      </c>
      <c r="O11" s="35"/>
      <c r="P11" s="32">
        <v>26</v>
      </c>
      <c r="Q11" s="32">
        <f>Table4[[#This Row],[Site capacity]]-Table4[[#This Row],[Total completions]]</f>
        <v>26</v>
      </c>
      <c r="R11" s="32">
        <v>0</v>
      </c>
      <c r="S11" s="32">
        <v>0</v>
      </c>
      <c r="T11" s="32"/>
      <c r="U11" s="33" t="s">
        <v>55</v>
      </c>
      <c r="V11" s="32">
        <f>Table4[[#This Row],[Site capacity]]-Table4[[#This Row],[Total completions]]</f>
        <v>26</v>
      </c>
      <c r="W11" s="32">
        <v>0</v>
      </c>
      <c r="X11" s="32">
        <v>0</v>
      </c>
      <c r="Y11" s="32">
        <v>0</v>
      </c>
      <c r="Z11" s="33" t="s">
        <v>851</v>
      </c>
      <c r="AA11" s="33"/>
      <c r="AB11" s="33" t="s">
        <v>347</v>
      </c>
      <c r="AC11" s="33" t="s">
        <v>347</v>
      </c>
      <c r="AD11" s="33" t="s">
        <v>58</v>
      </c>
      <c r="AE11" s="33" t="s">
        <v>59</v>
      </c>
      <c r="AF11" s="33" t="s">
        <v>59</v>
      </c>
      <c r="AG11" s="33"/>
      <c r="AH11" s="33"/>
      <c r="AI11" s="1"/>
      <c r="AJ11" s="1"/>
    </row>
    <row r="12" spans="1:36" s="2" customFormat="1" ht="29.25">
      <c r="A12" s="10" t="s">
        <v>878</v>
      </c>
      <c r="B12" s="33" t="s">
        <v>879</v>
      </c>
      <c r="C12" s="32"/>
      <c r="D12" s="33" t="s">
        <v>880</v>
      </c>
      <c r="E12" s="32">
        <v>346406</v>
      </c>
      <c r="F12" s="32">
        <v>732975</v>
      </c>
      <c r="G12" s="34">
        <v>1.52418139938</v>
      </c>
      <c r="H12" s="35">
        <v>42095</v>
      </c>
      <c r="I12" s="32" t="s">
        <v>50</v>
      </c>
      <c r="J12" s="33" t="s">
        <v>51</v>
      </c>
      <c r="K12" s="33"/>
      <c r="L12" s="33" t="s">
        <v>881</v>
      </c>
      <c r="M12" s="37"/>
      <c r="N12" s="33" t="s">
        <v>53</v>
      </c>
      <c r="O12" s="35"/>
      <c r="P12" s="32">
        <v>60</v>
      </c>
      <c r="Q12" s="32">
        <f>Table4[[#This Row],[Site capacity]]-Table4[[#This Row],[Total completions]]</f>
        <v>42</v>
      </c>
      <c r="R12" s="32">
        <v>0</v>
      </c>
      <c r="S12" s="32">
        <v>18</v>
      </c>
      <c r="T12" s="32" t="s">
        <v>106</v>
      </c>
      <c r="U12" s="33" t="s">
        <v>55</v>
      </c>
      <c r="V12" s="32">
        <f>Table4[[#This Row],[Site capacity]]-Table4[[#This Row],[Total completions]]</f>
        <v>42</v>
      </c>
      <c r="W12" s="32">
        <v>0</v>
      </c>
      <c r="X12" s="32">
        <v>0</v>
      </c>
      <c r="Y12" s="32">
        <v>0</v>
      </c>
      <c r="Z12" s="33" t="s">
        <v>851</v>
      </c>
      <c r="AA12" s="33"/>
      <c r="AB12" s="33" t="s">
        <v>347</v>
      </c>
      <c r="AC12" s="33" t="s">
        <v>347</v>
      </c>
      <c r="AD12" s="33" t="s">
        <v>58</v>
      </c>
      <c r="AE12" s="33" t="s">
        <v>59</v>
      </c>
      <c r="AF12" s="33" t="s">
        <v>59</v>
      </c>
      <c r="AG12" s="33"/>
      <c r="AH12" s="33"/>
      <c r="AI12" s="1"/>
      <c r="AJ12" s="1"/>
    </row>
    <row r="13" spans="1:36"/>
    <row r="14" spans="1:36"/>
    <row r="15" spans="1:36"/>
    <row r="16" spans="1:3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</sheetData>
  <mergeCells count="1">
    <mergeCell ref="A1:F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O 2 K w W p H 2 o K + l A A A A 9 g A A A B I A H A B D b 2 5 m a W c v U G F j a 2 F n Z S 5 4 b W w g o h g A K K A U A A A A A A A A A A A A A A A A A A A A A A A A A A A A h Y 9 B C s I w F E S v U r J v 0 k Y F K b 8 p 6 M K N B U E Q t y H G N t j + S p O a 3 s 2 F R / I K V r T q z u W 8 e Y u Z + / U G W V 9 X w U W 3 1 j S Y k p h G J N C o m o P B I i W d O 4 Z z k g n Y S H W S h Q 4 G G W 3 S 2 0 N K S u f O C W P e e + o n t G k L x q M o Z v t 8 v V W l r i X 5 y O a / H B q 0 T q L S R M D u N U Z w G k 8 5 5 b N h E 7 A R Q m 7 w K / C h e 7 Y / E J Z d 5 b p W C 4 3 h a g F s j M D e H 8 Q D U E s D B B Q A A g A I A D t i s F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7 Y r B a K I p H u A 4 A A A A R A A A A E w A c A E Z v c m 1 1 b G F z L 1 N l Y 3 R p b 2 4 x L m 0 g o h g A K K A U A A A A A A A A A A A A A A A A A A A A A A A A A A A A K 0 5 N L s n M z 1 M I h t C G 1 g B Q S w E C L Q A U A A I A C A A 7 Y r B a k f a g r 6 U A A A D 2 A A A A E g A A A A A A A A A A A A A A A A A A A A A A Q 2 9 u Z m l n L 1 B h Y 2 t h Z 2 U u e G 1 s U E s B A i 0 A F A A C A A g A O 2 K w W g / K 6 a u k A A A A 6 Q A A A B M A A A A A A A A A A A A A A A A A 8 Q A A A F t D b 2 5 0 Z W 5 0 X 1 R 5 c G V z X S 5 4 b W x Q S w E C L Q A U A A I A C A A 7 Y r B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L i v Y H S H 7 U k W g I Q P C z d 5 U h g A A A A A C A A A A A A A Q Z g A A A A E A A C A A A A A Y a 3 r f x j 9 + Z 4 B G f 4 s X / k 4 U F G 2 S o 7 f D l B 9 X s B t 7 6 g c Y l A A A A A A O g A A A A A I A A C A A A A C l X l w E P S j l T j Y O q G N x C L q w R p + f 6 1 d x 8 a I 7 n O h t F 2 M 6 3 F A A A A C n j d p D 6 P c t d V 1 o Z d t Z + Q B k 8 A e z U X q q 9 9 m 4 1 9 o P B s f 3 E m Q h O h 6 G g 6 M 4 S O a 2 J j P 1 t G Z L c P L 0 X 7 G O 1 R C 2 0 C Q y r O g j w u U r O F 9 P p w 1 p u y j L Z / M a U k A A A A D R L v T q Z v 5 o q m 5 z E r S O + u Q k B H u R / X M D e i I V 7 N g 0 x r n n a I y P Q p h e O k Z J e / M B + L L I H c Z C L v 5 u N k c o 8 x M Z d S F H J 9 F V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6028756A388343914BA1AC137EA5B7" ma:contentTypeVersion="18" ma:contentTypeDescription="Create a new document." ma:contentTypeScope="" ma:versionID="2bd09a82874dcfa59cf200fcfe9f3e1c">
  <xsd:schema xmlns:xsd="http://www.w3.org/2001/XMLSchema" xmlns:xs="http://www.w3.org/2001/XMLSchema" xmlns:p="http://schemas.microsoft.com/office/2006/metadata/properties" xmlns:ns2="db479065-f3ed-4ad0-8ab4-8ba8ea1be4bc" xmlns:ns3="743858bf-1930-45f2-9b53-22fd39934824" targetNamespace="http://schemas.microsoft.com/office/2006/metadata/properties" ma:root="true" ma:fieldsID="1320731e0f70fccdc38669e1be1f834e" ns2:_="" ns3:_="">
    <xsd:import namespace="db479065-f3ed-4ad0-8ab4-8ba8ea1be4bc"/>
    <xsd:import namespace="743858bf-1930-45f2-9b53-22fd399348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79065-f3ed-4ad0-8ab4-8ba8ea1be4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68f6ed1-2845-4a53-be4b-b0f4dab87c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858bf-1930-45f2-9b53-22fd3993482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9da603e-686b-4ff3-ae7f-8ff3d9267fb2}" ma:internalName="TaxCatchAll" ma:showField="CatchAllData" ma:web="743858bf-1930-45f2-9b53-22fd399348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3858bf-1930-45f2-9b53-22fd39934824" xsi:nil="true"/>
    <Comments xmlns="db479065-f3ed-4ad0-8ab4-8ba8ea1be4bc" xsi:nil="true"/>
    <lcf76f155ced4ddcb4097134ff3c332f xmlns="db479065-f3ed-4ad0-8ab4-8ba8ea1be4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2966AAC-0F70-40B8-B91F-1BCD5D9788B0}"/>
</file>

<file path=customXml/itemProps2.xml><?xml version="1.0" encoding="utf-8"?>
<ds:datastoreItem xmlns:ds="http://schemas.openxmlformats.org/officeDocument/2006/customXml" ds:itemID="{03DB5BF7-2EEB-4370-B8DA-DA1ADDE03166}"/>
</file>

<file path=customXml/itemProps3.xml><?xml version="1.0" encoding="utf-8"?>
<ds:datastoreItem xmlns:ds="http://schemas.openxmlformats.org/officeDocument/2006/customXml" ds:itemID="{20B3A387-64F7-4BF7-8FA2-6D237FCAE069}"/>
</file>

<file path=customXml/itemProps4.xml><?xml version="1.0" encoding="utf-8"?>
<ds:datastoreItem xmlns:ds="http://schemas.openxmlformats.org/officeDocument/2006/customXml" ds:itemID="{947A50E6-C7CA-4C19-941B-C24DB11223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Gillian Sime</cp:lastModifiedBy>
  <cp:revision/>
  <dcterms:created xsi:type="dcterms:W3CDTF">2025-05-02T12:24:03Z</dcterms:created>
  <dcterms:modified xsi:type="dcterms:W3CDTF">2025-07-15T07:33:16Z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0x010100706028756A388343914BA1AC137EA5B7</vt:lpwstr>
  </property>
  <property fmtid="{D5CDD505-2E9C-101B-9397-08002B2CF9AE}" pid="3" name="MediaServiceImageTags">
    <vt:lpwstr/>
  </property>
</Properties>
</file>