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07"/>
  <fileSharing readOnlyRecommended="1"/>
  <workbookPr filterPrivacy="1" defaultThemeVersion="166925"/>
  <xr:revisionPtr revIDLastSave="0" documentId="8_{5175AAF1-25D5-47A8-8FBF-AD78EC56BCF0}" xr6:coauthVersionLast="47" xr6:coauthVersionMax="47" xr10:uidLastSave="{00000000-0000-0000-0000-000000000000}"/>
  <bookViews>
    <workbookView xWindow="0" yWindow="0" windowWidth="14685" windowHeight="4290" xr2:uid="{00000000-000D-0000-FFFF-FFFF00000000}"/>
  </bookViews>
  <sheets>
    <sheet name="Effective Greenfield 22-23" sheetId="2" r:id="rId1"/>
    <sheet name="Effective Brownfield 22-23" sheetId="1" r:id="rId2"/>
    <sheet name="Constrained - Brownfield" sheetId="3" r:id="rId3"/>
    <sheet name="Constrained - Greenfield 22-23" sheetId="6" r:id="rId4"/>
    <sheet name="Small Sites 22-23" sheetId="7" r:id="rId5"/>
    <sheet name="Completed Sites - All" sheetId="4" r:id="rId6"/>
    <sheet name="Expired Sites - All" sheetId="5" r:id="rId7"/>
  </sheets>
  <definedNames>
    <definedName name="_xlnm.Database">'Effective Brownfield 22-23'!$A$4:$X$82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81" i="1" l="1"/>
  <c r="X6" i="2" l="1"/>
  <c r="M83" i="1"/>
  <c r="N83" i="1"/>
  <c r="O83" i="1"/>
  <c r="P83" i="1"/>
  <c r="Q83" i="1"/>
  <c r="R83" i="1"/>
  <c r="S83" i="1"/>
  <c r="T83" i="1"/>
  <c r="U83" i="1"/>
  <c r="V83" i="1"/>
  <c r="W83" i="1"/>
  <c r="J83" i="1"/>
  <c r="K83" i="1"/>
  <c r="I83" i="1"/>
  <c r="M15" i="2"/>
  <c r="N15" i="2"/>
  <c r="O15" i="2"/>
  <c r="P15" i="2"/>
  <c r="Q15" i="2"/>
  <c r="R15" i="2"/>
  <c r="S15" i="2"/>
  <c r="T15" i="2"/>
  <c r="U15" i="2"/>
  <c r="V15" i="2"/>
  <c r="W15" i="2"/>
  <c r="K15" i="2"/>
  <c r="J15" i="2"/>
  <c r="I15" i="2"/>
  <c r="X5" i="2"/>
  <c r="X7" i="2"/>
  <c r="X8" i="2"/>
  <c r="X9" i="2"/>
  <c r="X10" i="2"/>
  <c r="X11" i="2"/>
  <c r="X12" i="2"/>
  <c r="X13" i="2"/>
  <c r="X14" i="2"/>
  <c r="X5" i="1"/>
  <c r="X6" i="1"/>
  <c r="X7" i="1"/>
  <c r="X8" i="1"/>
  <c r="X9" i="1"/>
  <c r="X10" i="1"/>
  <c r="X11" i="1"/>
  <c r="X12" i="1"/>
  <c r="X13" i="1"/>
  <c r="X15" i="1"/>
  <c r="X16" i="1"/>
  <c r="X17" i="1"/>
  <c r="X18" i="1"/>
  <c r="X19" i="1"/>
  <c r="X20" i="1"/>
  <c r="X23" i="1"/>
  <c r="X24" i="1"/>
  <c r="X25" i="1"/>
  <c r="X26" i="1"/>
  <c r="X27" i="1"/>
  <c r="X28" i="1"/>
  <c r="X29" i="1"/>
  <c r="X30" i="1"/>
  <c r="X31" i="1"/>
  <c r="X32" i="1"/>
  <c r="X33" i="1"/>
  <c r="X34" i="1"/>
  <c r="X21" i="1"/>
  <c r="X35" i="1"/>
  <c r="X36" i="1"/>
  <c r="X37" i="1"/>
  <c r="X38" i="1"/>
  <c r="X39" i="1"/>
  <c r="X40" i="1"/>
  <c r="X41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22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42" i="1"/>
  <c r="X79" i="1"/>
  <c r="X14" i="1"/>
  <c r="X80" i="1"/>
  <c r="X82" i="1"/>
  <c r="X43" i="1"/>
  <c r="X83" i="1" l="1"/>
  <c r="X15" i="2"/>
</calcChain>
</file>

<file path=xl/sharedStrings.xml><?xml version="1.0" encoding="utf-8"?>
<sst xmlns="http://schemas.openxmlformats.org/spreadsheetml/2006/main" count="1163" uniqueCount="554">
  <si>
    <t>Effective Greenfield 2022/23</t>
  </si>
  <si>
    <t xml:space="preserve">Short Term </t>
  </si>
  <si>
    <t>Medium Term</t>
  </si>
  <si>
    <t>Long Term</t>
  </si>
  <si>
    <t>HLA Ref</t>
  </si>
  <si>
    <t>LDP 2019 Ref</t>
  </si>
  <si>
    <t>Date Added</t>
  </si>
  <si>
    <t>Site</t>
  </si>
  <si>
    <t>Owner / Developer</t>
  </si>
  <si>
    <t>Site Area (ha)</t>
  </si>
  <si>
    <t>Last Approval Date</t>
  </si>
  <si>
    <t>Site Status</t>
  </si>
  <si>
    <t>Site Capacity</t>
  </si>
  <si>
    <t>Complete 22/23</t>
  </si>
  <si>
    <t>Units to build</t>
  </si>
  <si>
    <t>Tenure Type</t>
  </si>
  <si>
    <t>year 23/24</t>
  </si>
  <si>
    <t>year 24/25</t>
  </si>
  <si>
    <t>year 25/26</t>
  </si>
  <si>
    <t>year 26/27</t>
  </si>
  <si>
    <t>year 27/28</t>
  </si>
  <si>
    <t>year 28/29</t>
  </si>
  <si>
    <t>year 29/30</t>
  </si>
  <si>
    <t>year 30/31</t>
  </si>
  <si>
    <t>year 31/32</t>
  </si>
  <si>
    <t>year 32/33</t>
  </si>
  <si>
    <t>Later Years</t>
  </si>
  <si>
    <t>Totals</t>
  </si>
  <si>
    <t>200356A</t>
  </si>
  <si>
    <t>WESTERN GATEWAY, SOUTH GRAY</t>
  </si>
  <si>
    <t>SPRINGFIELD</t>
  </si>
  <si>
    <t>Under Construction</t>
  </si>
  <si>
    <t>Private</t>
  </si>
  <si>
    <t>200408</t>
  </si>
  <si>
    <t>WESTERN GATEWAY, SWALLOW</t>
  </si>
  <si>
    <t>200738</t>
  </si>
  <si>
    <t>DUNDEE WESTERN LIFF PHASE 2</t>
  </si>
  <si>
    <t>201423</t>
  </si>
  <si>
    <t>PITKERRO MILL</t>
  </si>
  <si>
    <t>SOUTH TAY LTD</t>
  </si>
  <si>
    <t>201821</t>
  </si>
  <si>
    <t>H42</t>
  </si>
  <si>
    <t>WESTERN GATEWAY, LIFF</t>
  </si>
  <si>
    <t>NHS</t>
  </si>
  <si>
    <t>Allocated in LDP</t>
  </si>
  <si>
    <t>201822</t>
  </si>
  <si>
    <t>H43</t>
  </si>
  <si>
    <t>DYKES OF GRAY, NORTH EAST</t>
  </si>
  <si>
    <t>201823</t>
  </si>
  <si>
    <t>H44</t>
  </si>
  <si>
    <t>BALDRAGON FARM</t>
  </si>
  <si>
    <t>AVANT HOMES</t>
  </si>
  <si>
    <t>201824B</t>
  </si>
  <si>
    <t>H45</t>
  </si>
  <si>
    <t>BALLUMBIE ROAD, LAND TO EAST OF - PHASE 2</t>
  </si>
  <si>
    <t>STEWART MILNE</t>
  </si>
  <si>
    <t>Detailed Planning Consent</t>
  </si>
  <si>
    <t>201829</t>
  </si>
  <si>
    <t>H41</t>
  </si>
  <si>
    <t>DYKES OF GRAY, NORTH WEST</t>
  </si>
  <si>
    <t>201830</t>
  </si>
  <si>
    <t>H46</t>
  </si>
  <si>
    <t>ARBROATH ROAD, LINLATHEN</t>
  </si>
  <si>
    <t>KIRKWOOD HOMES</t>
  </si>
  <si>
    <t>Effective Brownfield 2022/23</t>
  </si>
  <si>
    <t>Short Term</t>
  </si>
  <si>
    <t>200347</t>
  </si>
  <si>
    <t>MONIFIETH ROAD, ARMITSTEAD</t>
  </si>
  <si>
    <t>H &amp; H PROPERTIES LTD</t>
  </si>
  <si>
    <t>200504D</t>
  </si>
  <si>
    <t>H32</t>
  </si>
  <si>
    <t>ABERLADY CRESCENT PHASE 3B/4</t>
  </si>
  <si>
    <t>DJ LAING</t>
  </si>
  <si>
    <t>200611</t>
  </si>
  <si>
    <t>RIVERSIDE DRIVE, FORMER HOMEBASE SITE</t>
  </si>
  <si>
    <t>200909</t>
  </si>
  <si>
    <t>H11</t>
  </si>
  <si>
    <t>EAST SCHOOL ROAD, FORMER DOWNFIELD PS</t>
  </si>
  <si>
    <t>200911</t>
  </si>
  <si>
    <t>H08</t>
  </si>
  <si>
    <t>ST LEONARD PLACE, FORMER MACALPINE PS</t>
  </si>
  <si>
    <t>200913</t>
  </si>
  <si>
    <t>H09</t>
  </si>
  <si>
    <t>RANNOCH ROAD, FORMER LAWSIDE ACADEMY</t>
  </si>
  <si>
    <t>DUNDEE CITY COUNCIL</t>
  </si>
  <si>
    <t>201008</t>
  </si>
  <si>
    <t>H31</t>
  </si>
  <si>
    <t>LOTHIAN CRESCENT, BOWLING GREEN EAST</t>
  </si>
  <si>
    <t>201009A</t>
  </si>
  <si>
    <t>H30</t>
  </si>
  <si>
    <t>HADDINGTON AVENUE (Phase 1)</t>
  </si>
  <si>
    <t>MERCHANT/HOME SCOTLAND</t>
  </si>
  <si>
    <t>201010</t>
  </si>
  <si>
    <t>H28</t>
  </si>
  <si>
    <t>TRANENT GROVE</t>
  </si>
  <si>
    <t>DISCOVERY HOMES LTD</t>
  </si>
  <si>
    <t>201010A</t>
  </si>
  <si>
    <t>201011</t>
  </si>
  <si>
    <t>H27</t>
  </si>
  <si>
    <t>WHITFIELD DRIVE, FORMER WHITFIELD PS</t>
  </si>
  <si>
    <t>GEORGE MARTIN/ANGUS HA</t>
  </si>
  <si>
    <t>Private/RSL</t>
  </si>
  <si>
    <t>201012</t>
  </si>
  <si>
    <t>H25</t>
  </si>
  <si>
    <t>LOTHIAN CRESCENT, FORMER WHITFIELD SHOPPING CENTRE</t>
  </si>
  <si>
    <t>DURA STREET, 3</t>
  </si>
  <si>
    <t>WHITTET LTD</t>
  </si>
  <si>
    <t>201106</t>
  </si>
  <si>
    <t>SEAGATE/TRADES LANE</t>
  </si>
  <si>
    <t>HILLCREST HA</t>
  </si>
  <si>
    <t>RSL</t>
  </si>
  <si>
    <t>201108</t>
  </si>
  <si>
    <t>DERBY STREET, FORMER MULTIS</t>
  </si>
  <si>
    <t>DCC/HILLCREST</t>
  </si>
  <si>
    <t>DCC/RSL</t>
  </si>
  <si>
    <t>201109</t>
  </si>
  <si>
    <t>H17</t>
  </si>
  <si>
    <t>CENTRAL WATERFRONT</t>
  </si>
  <si>
    <t>Mixed</t>
  </si>
  <si>
    <t>201109A</t>
  </si>
  <si>
    <t>CENTRAL WATERFRONT - SITE 6</t>
  </si>
  <si>
    <t>Not Started</t>
  </si>
  <si>
    <t>201109B</t>
  </si>
  <si>
    <t>DOCK STREET, HARBOUR CHAMBERS / CUSTOMS HOUSE</t>
  </si>
  <si>
    <t>ALICYDON LTD</t>
  </si>
  <si>
    <t>201110</t>
  </si>
  <si>
    <t>H23</t>
  </si>
  <si>
    <t>BALLOCHMYLE DRIVE, FORMER MOSSGIEL PSC PHASE 2</t>
  </si>
  <si>
    <t>ABERTAY HA</t>
  </si>
  <si>
    <t>201213</t>
  </si>
  <si>
    <t>H22</t>
  </si>
  <si>
    <t>HEBRIDES DRIVE SOUTH EAST, MOM-PHASE 4)</t>
  </si>
  <si>
    <t>HOME SCOTLAND</t>
  </si>
  <si>
    <t>201214</t>
  </si>
  <si>
    <t>H21</t>
  </si>
  <si>
    <t>HEBRIDES DRIVE NORTH EAST, MOM-PHASE 4</t>
  </si>
  <si>
    <t>201221</t>
  </si>
  <si>
    <t>H20</t>
  </si>
  <si>
    <t>HEBRIDES DRIVE WEST, MOM-PHASE 4</t>
  </si>
  <si>
    <t>201303</t>
  </si>
  <si>
    <t>PITKERRO ROAD, 189-197</t>
  </si>
  <si>
    <t>201413</t>
  </si>
  <si>
    <t>H03</t>
  </si>
  <si>
    <t>CLATTO, LAND AT</t>
  </si>
  <si>
    <t>SCOTTISH WATER</t>
  </si>
  <si>
    <t>201414</t>
  </si>
  <si>
    <t>H10</t>
  </si>
  <si>
    <t>LAUDERDALE AVENUE</t>
  </si>
  <si>
    <t>INVERTAY HOMES</t>
  </si>
  <si>
    <t>201415</t>
  </si>
  <si>
    <t>H12</t>
  </si>
  <si>
    <t>KIRKTON ROAD, FORMER ST COLUMBAS PS</t>
  </si>
  <si>
    <t>H &amp; H PROPERTIES LTD / DCC</t>
  </si>
  <si>
    <t>201417</t>
  </si>
  <si>
    <t>H05</t>
  </si>
  <si>
    <t>SOUTH ROAD, FORMER LOCHEE PS</t>
  </si>
  <si>
    <t>201510</t>
  </si>
  <si>
    <t>H06</t>
  </si>
  <si>
    <t>LOCHEE DISTRICT CENTRE</t>
  </si>
  <si>
    <t>201601</t>
  </si>
  <si>
    <t>GARDYNE ROAD, WINNOCKS, 1</t>
  </si>
  <si>
    <t>PRIVATE</t>
  </si>
  <si>
    <t>201702</t>
  </si>
  <si>
    <t>GRAY STREET, 44</t>
  </si>
  <si>
    <t>DEANSCOURT LTD</t>
  </si>
  <si>
    <t>201813</t>
  </si>
  <si>
    <t>H16</t>
  </si>
  <si>
    <t>MAXWELLTOWN, FORMER MULTIS</t>
  </si>
  <si>
    <t>TBC</t>
  </si>
  <si>
    <t>201814</t>
  </si>
  <si>
    <t>H34</t>
  </si>
  <si>
    <t>ETIVE GARDENS, FORMER GOWRIEHILL PS</t>
  </si>
  <si>
    <t>201815</t>
  </si>
  <si>
    <t>H35</t>
  </si>
  <si>
    <t>DENOON TERRACE, FORMER HILLSIDE PS</t>
  </si>
  <si>
    <t>201816</t>
  </si>
  <si>
    <t>H36</t>
  </si>
  <si>
    <t>HIGH STREET, LOCHEE, FORMER ST MARYS INFANT SCHOOL</t>
  </si>
  <si>
    <t>201817</t>
  </si>
  <si>
    <t>H37</t>
  </si>
  <si>
    <t>BURN STREET, FORMER BALDRAGON ACADEMY</t>
  </si>
  <si>
    <t>201825</t>
  </si>
  <si>
    <t>H14</t>
  </si>
  <si>
    <t>GREENMARKET, FORMER RAILYARDS</t>
  </si>
  <si>
    <t>SCOTTISH ENTERPRISE</t>
  </si>
  <si>
    <t>201826A</t>
  </si>
  <si>
    <t>H29</t>
  </si>
  <si>
    <t>SUMMERFIELD GARDENS NORTH</t>
  </si>
  <si>
    <t>201826C</t>
  </si>
  <si>
    <t>SUMMERFIELD AVENUE AT SUMMERFIELD GARDENS, LAND TO WEST</t>
  </si>
  <si>
    <t>201826D</t>
  </si>
  <si>
    <t>201827</t>
  </si>
  <si>
    <t>H33</t>
  </si>
  <si>
    <t>DRUMGEITH ROAD, KELLYFIELD</t>
  </si>
  <si>
    <t>201902</t>
  </si>
  <si>
    <t>COLDSIDE ROAD, LAND SOUTH OF</t>
  </si>
  <si>
    <t>CALEDONIA HA</t>
  </si>
  <si>
    <t>201906</t>
  </si>
  <si>
    <t>LANGLANDS STREET</t>
  </si>
  <si>
    <t>201908</t>
  </si>
  <si>
    <t>THORTER LOAN/SOUTH VICTORIA DOCK ROAD</t>
  </si>
  <si>
    <t>201910</t>
  </si>
  <si>
    <t>GUTHRIE STREET, THE OLD MILL</t>
  </si>
  <si>
    <t>RAMSAY PROPERTIES LTD</t>
  </si>
  <si>
    <t>201912</t>
  </si>
  <si>
    <t>ELLENGOWAN DRIVE</t>
  </si>
  <si>
    <t>201913</t>
  </si>
  <si>
    <t>CANDLE LANE, 9-11</t>
  </si>
  <si>
    <t>202002</t>
  </si>
  <si>
    <t>LIFF HOSPITAL</t>
  </si>
  <si>
    <t>MILLER HOMES</t>
  </si>
  <si>
    <t>202003</t>
  </si>
  <si>
    <t>MURRAYGATE, 11-23</t>
  </si>
  <si>
    <t>202009</t>
  </si>
  <si>
    <t>MORGAN STREET, TAYBANK WORKS PH 2</t>
  </si>
  <si>
    <t>202012</t>
  </si>
  <si>
    <t>KINGSWAY EAST, FORMER STEWART HOUSE</t>
  </si>
  <si>
    <t>PERSIMMON HOMES</t>
  </si>
  <si>
    <t>202013</t>
  </si>
  <si>
    <t>BUTTARS LOAN, SITE TO THE EAST</t>
  </si>
  <si>
    <t>GREEN PADS LTD</t>
  </si>
  <si>
    <t>202022</t>
  </si>
  <si>
    <t>EAST SCHOOL ROAD, DOWNFIELD HOUSE</t>
  </si>
  <si>
    <t>ABERKELL DEVELOPMENTS</t>
  </si>
  <si>
    <t>202024</t>
  </si>
  <si>
    <t>PITKERRO ROAD, NORTH OF, LONGHAUGH ROAD, EAST OF</t>
  </si>
  <si>
    <t>LONGHAUGH DEVELOPMENTS LTD</t>
  </si>
  <si>
    <t>202030</t>
  </si>
  <si>
    <t>GELLATLY STREET, 3</t>
  </si>
  <si>
    <t>MCGILL (DOCK STREET) LTD</t>
  </si>
  <si>
    <t>202041</t>
  </si>
  <si>
    <t>CONSTABLE STREET, LOWER DENS WORKS, BLOCK G</t>
  </si>
  <si>
    <t>STABLES DEVELOPMENT LLP</t>
  </si>
  <si>
    <t>202051</t>
  </si>
  <si>
    <t>PITKERRO ROAD, 114-116, LAND AT</t>
  </si>
  <si>
    <t>ANGUS HA</t>
  </si>
  <si>
    <t>202053</t>
  </si>
  <si>
    <t>MURRAYFIELD PLACE, MURRAYFIELD DRIVE, WHITFIELD AVENUE</t>
  </si>
  <si>
    <t>DCC</t>
  </si>
  <si>
    <t>202055</t>
  </si>
  <si>
    <t>TANNADICE STREET - 28-30, COURT STREET - 32</t>
  </si>
  <si>
    <t>ARB PROPERTIES</t>
  </si>
  <si>
    <t>202065</t>
  </si>
  <si>
    <t>DALKEITH ROAD, 57</t>
  </si>
  <si>
    <t>202066</t>
  </si>
  <si>
    <t>LIFF PLACE, BROWNHILL PLACE</t>
  </si>
  <si>
    <t>BLACKWOOD HOMES &amp; CARE</t>
  </si>
  <si>
    <t>202067</t>
  </si>
  <si>
    <t>GOURDIE PLACE, GOURDIE CRESCENT, LAND AT</t>
  </si>
  <si>
    <t>202068</t>
  </si>
  <si>
    <t>BUTTARS ROAD, LAND TO SOUTH</t>
  </si>
  <si>
    <t>202071</t>
  </si>
  <si>
    <t>SOAPWORK LANE, SOAPWORK LANE HOUSE</t>
  </si>
  <si>
    <t>202104</t>
  </si>
  <si>
    <t>LAND AT FORMER ROSEBANK PRIMARY SCHOOL</t>
  </si>
  <si>
    <t>202106</t>
  </si>
  <si>
    <t>COUPAR ANGUS ROAD, 40, SITE OF FORMER HOTEL</t>
  </si>
  <si>
    <t xml:space="preserve">HILLCREST HA </t>
  </si>
  <si>
    <t>202107</t>
  </si>
  <si>
    <t>PERTH ROAD, 329, FERNBRAE HOSPITAL</t>
  </si>
  <si>
    <t>S1 WEST LTD</t>
  </si>
  <si>
    <t>202108</t>
  </si>
  <si>
    <t>LAND AT FORMER TAY ROPE WORKS MAGDALEN YARD ROAD</t>
  </si>
  <si>
    <t>F &amp; H DEVELOPMENTS</t>
  </si>
  <si>
    <t>202201</t>
  </si>
  <si>
    <t>LAND TO EAST OF 247 BLACKNESS ROAD</t>
  </si>
  <si>
    <t>202202</t>
  </si>
  <si>
    <t>SITE OF FORMER FACTORY BALLINDEAN ROAD</t>
  </si>
  <si>
    <t>CULLROSS LTD/CALEDONIA HA/BOC LTD</t>
  </si>
  <si>
    <t>202203</t>
  </si>
  <si>
    <t>NICOLL STREET, 6</t>
  </si>
  <si>
    <t>202204</t>
  </si>
  <si>
    <t>SITE OF FORMER JAMES KEILLER BUILDINGS 32 - 34 MAINS LOAN</t>
  </si>
  <si>
    <t>BARRATT NORTH SCOTLAND/MARKETGAIT DEVELOPMENTS</t>
  </si>
  <si>
    <t>202205</t>
  </si>
  <si>
    <t>BURNSIDE STREET, 55</t>
  </si>
  <si>
    <t>202206</t>
  </si>
  <si>
    <t>BROWNHILL PLACE, BROWNHILL STREET</t>
  </si>
  <si>
    <t>202207</t>
  </si>
  <si>
    <t>BUCHANAN STREET, ELECTRIC SUB-STATION</t>
  </si>
  <si>
    <t>202303</t>
  </si>
  <si>
    <t>GUTHRIE STREET, 9</t>
  </si>
  <si>
    <t>202308</t>
  </si>
  <si>
    <t>ELLIOT ROAD, MAINS OF BALGAY</t>
  </si>
  <si>
    <t>114 HILLTOWN, MOSQUE</t>
  </si>
  <si>
    <t>202310</t>
  </si>
  <si>
    <t>CANDLE LANE, 3-7</t>
  </si>
  <si>
    <t>MURRAYFIELD PROPERTIES LTD</t>
  </si>
  <si>
    <t>Constrained Brownfield 2022/23</t>
  </si>
  <si>
    <t>Site Type</t>
  </si>
  <si>
    <t>Total Completions</t>
  </si>
  <si>
    <t>TenureType</t>
  </si>
  <si>
    <t xml:space="preserve">Reason Constrained </t>
  </si>
  <si>
    <t>200321</t>
  </si>
  <si>
    <t>H13</t>
  </si>
  <si>
    <t>QUEEN VICTORIA WORKS</t>
  </si>
  <si>
    <t>CON</t>
  </si>
  <si>
    <t>OWNERSHIP</t>
  </si>
  <si>
    <t>201205</t>
  </si>
  <si>
    <t>H02</t>
  </si>
  <si>
    <t>EARN CRESCENT, LAND AT</t>
  </si>
  <si>
    <t>LAND USE</t>
  </si>
  <si>
    <t>200728</t>
  </si>
  <si>
    <t>H18</t>
  </si>
  <si>
    <t>PRINCES STREET</t>
  </si>
  <si>
    <t>200353</t>
  </si>
  <si>
    <t>H26</t>
  </si>
  <si>
    <t>LOTHIAN CRESCENT</t>
  </si>
  <si>
    <t>201220</t>
  </si>
  <si>
    <t>H19</t>
  </si>
  <si>
    <t>BARNS OF CLAVERHOUSE ROAD, MOM PHASE 4</t>
  </si>
  <si>
    <t>200807</t>
  </si>
  <si>
    <t>H04</t>
  </si>
  <si>
    <t>QUARRY GARDENS</t>
  </si>
  <si>
    <t xml:space="preserve">PHYSICAL </t>
  </si>
  <si>
    <t>200723</t>
  </si>
  <si>
    <t>WALLACE CRAIGIE WORKS</t>
  </si>
  <si>
    <t>UNICORN PROPERTIES</t>
  </si>
  <si>
    <t>Constrained Greenfield 2022/23</t>
  </si>
  <si>
    <t>Date Expired</t>
  </si>
  <si>
    <t>Greenfield/ Brownfield</t>
  </si>
  <si>
    <t>Windfall site</t>
  </si>
  <si>
    <t>Reason Constrained</t>
  </si>
  <si>
    <t>201509</t>
  </si>
  <si>
    <t>LINLATHEN HOUSE, LAND TO EAST OF</t>
  </si>
  <si>
    <t>Greenfield</t>
  </si>
  <si>
    <t>Y</t>
  </si>
  <si>
    <t>LANDUSE</t>
  </si>
  <si>
    <t>201424</t>
  </si>
  <si>
    <t>H47</t>
  </si>
  <si>
    <t>STRATHYRE AVENUE, LAND TO EAST OF</t>
  </si>
  <si>
    <t>N</t>
  </si>
  <si>
    <t>Small Sites 2022/23</t>
  </si>
  <si>
    <t>Audit Year 13/14</t>
  </si>
  <si>
    <t>201410A</t>
  </si>
  <si>
    <t>WEST GROVE AVENUE,10</t>
  </si>
  <si>
    <t>Audit Year 14/15</t>
  </si>
  <si>
    <t>201607L</t>
  </si>
  <si>
    <t>COLLINGWOOD CRESCENT, 20, LAND TO WEST OF</t>
  </si>
  <si>
    <t>Audit Year 16/17</t>
  </si>
  <si>
    <t>201705G</t>
  </si>
  <si>
    <t>DUDHOPE TERRACE, 7</t>
  </si>
  <si>
    <t>201705H</t>
  </si>
  <si>
    <t>MONIFIETH ROAD, 96</t>
  </si>
  <si>
    <t>201705K</t>
  </si>
  <si>
    <t>DUNDEE ROAD, HOLLY HILL, 69</t>
  </si>
  <si>
    <t>201410C</t>
  </si>
  <si>
    <t>BUGHTIES ROAD, 22</t>
  </si>
  <si>
    <t>Audit Year 17/18</t>
  </si>
  <si>
    <t>201805B</t>
  </si>
  <si>
    <t>MONIFIETH ROAD, 92A</t>
  </si>
  <si>
    <t>201805C</t>
  </si>
  <si>
    <t>GLAMIS ROAD, 28A</t>
  </si>
  <si>
    <t>201805D</t>
  </si>
  <si>
    <t>HAREFIELD ROAD, 16, LAND TO EAST OF</t>
  </si>
  <si>
    <t>201805G</t>
  </si>
  <si>
    <t>GIBSON TERRACE, 3, LAND EAST OF</t>
  </si>
  <si>
    <t>201805J</t>
  </si>
  <si>
    <t>PRINCES STREET, 161</t>
  </si>
  <si>
    <t>201805M</t>
  </si>
  <si>
    <t>ARBROATH ROAD, NORTH GRANGE FARM</t>
  </si>
  <si>
    <t>Audit Year 18/19</t>
  </si>
  <si>
    <t>201904A</t>
  </si>
  <si>
    <t>PERTH ROAD, 474, LAND TO EAST OF COACH HOUSE</t>
  </si>
  <si>
    <t>201904F</t>
  </si>
  <si>
    <t>ALBERT SQUARE, 21</t>
  </si>
  <si>
    <t>201904G</t>
  </si>
  <si>
    <t>RIVER CRESCENT, GARDEN GROUND WEST OF BURNSIDE</t>
  </si>
  <si>
    <t>Audit Year 20/21</t>
  </si>
  <si>
    <t>202004L</t>
  </si>
  <si>
    <t>202004P</t>
  </si>
  <si>
    <t>ROCKFIELD CRESCENT, 7, LAND TO NORTH</t>
  </si>
  <si>
    <t>202019C</t>
  </si>
  <si>
    <t>DOUGLAS TERRACE, 12</t>
  </si>
  <si>
    <t>202019D</t>
  </si>
  <si>
    <t>MONIFIETH ROAD, 69, STONELEE GUEST HOUSE</t>
  </si>
  <si>
    <t>202019E</t>
  </si>
  <si>
    <t>VICTORIA ROAD, 1, BROUGHTY FERRY</t>
  </si>
  <si>
    <t>202019F</t>
  </si>
  <si>
    <t>ALBANY ROAD, 39A</t>
  </si>
  <si>
    <t>202031</t>
  </si>
  <si>
    <t>202032A</t>
  </si>
  <si>
    <t>SYMERS STREET, LAND TO EAST OF 6</t>
  </si>
  <si>
    <t>202061D</t>
  </si>
  <si>
    <t>NETHERGATE, 138, BASEMENT</t>
  </si>
  <si>
    <t>202035B</t>
  </si>
  <si>
    <t>ERSKINE STREET, 20</t>
  </si>
  <si>
    <t>202032B</t>
  </si>
  <si>
    <t>FAIRFIELD ROAD, 10</t>
  </si>
  <si>
    <t>202032C</t>
  </si>
  <si>
    <t>202035A</t>
  </si>
  <si>
    <t>ADELAIDE PLACE, BOWLING GREEN, LAND TO WEST</t>
  </si>
  <si>
    <t>202035C</t>
  </si>
  <si>
    <t>ALBANY ROAD, 50, GARDEN GROUND TO SOUTH</t>
  </si>
  <si>
    <t>202061B</t>
  </si>
  <si>
    <t>DALKEITH ROAD, 69</t>
  </si>
  <si>
    <t>202043</t>
  </si>
  <si>
    <t>BROWN STREET, 75/77, BROUGHTY FERRY</t>
  </si>
  <si>
    <t>202035D</t>
  </si>
  <si>
    <t>SPRINGHILL, 13</t>
  </si>
  <si>
    <t>202035F</t>
  </si>
  <si>
    <t>DUDHOPE TERRACE, 9</t>
  </si>
  <si>
    <t>202035G</t>
  </si>
  <si>
    <t>VICTORIA ROAD, 10,G1 VICTORIA CHAMBERS</t>
  </si>
  <si>
    <t>202035H</t>
  </si>
  <si>
    <t>MURRAYGATE, 39, 1/0</t>
  </si>
  <si>
    <t>202035I</t>
  </si>
  <si>
    <t>HILLTOWN, 245</t>
  </si>
  <si>
    <t>202035J</t>
  </si>
  <si>
    <t>COMMERCIAL STREET, 84, 2/1</t>
  </si>
  <si>
    <t>202035K</t>
  </si>
  <si>
    <t>CAENLOCHAN ROAD, 4</t>
  </si>
  <si>
    <t>202061G</t>
  </si>
  <si>
    <t>DYKES OF GRAY, BRAESIDE</t>
  </si>
  <si>
    <t>202035L</t>
  </si>
  <si>
    <t>WEST BELL STREET, 1A</t>
  </si>
  <si>
    <t>Audit Year 21/22</t>
  </si>
  <si>
    <t>202061H</t>
  </si>
  <si>
    <t>NORTH GRANGE FARM, LAND TO EAST OF FARMHOUSE</t>
  </si>
  <si>
    <t>202061F</t>
  </si>
  <si>
    <t>AMERICANMUIR ROAD, 38, GARDEN GROUND</t>
  </si>
  <si>
    <t>202105B</t>
  </si>
  <si>
    <t>SPRINGFIELD, 8, G/0</t>
  </si>
  <si>
    <t>202105C</t>
  </si>
  <si>
    <t>FREDERICK STREET, 45, GARDEN GROUND</t>
  </si>
  <si>
    <t>202105I</t>
  </si>
  <si>
    <t>STRATHERN ROAD, 140</t>
  </si>
  <si>
    <t>202105J</t>
  </si>
  <si>
    <t>BALGOWAN DRIVE, 7</t>
  </si>
  <si>
    <t>202105K</t>
  </si>
  <si>
    <t>SOUTH TAY STREET, 28, GROUND &amp; BASEMENT</t>
  </si>
  <si>
    <t>202105G</t>
  </si>
  <si>
    <t>REFORM STREET, 51, 2/2, CAFE</t>
  </si>
  <si>
    <t>202105D</t>
  </si>
  <si>
    <t>NORTH STREET, 40</t>
  </si>
  <si>
    <t>202105F</t>
  </si>
  <si>
    <t>REFORM STREET, 51, MF SPACE</t>
  </si>
  <si>
    <t>202105H</t>
  </si>
  <si>
    <t>SOUTHAMPTON ROAD, FORMER CRAIGIE HOUSE, LAND AT</t>
  </si>
  <si>
    <t>202208</t>
  </si>
  <si>
    <t>FORTHILL ROAD, 10</t>
  </si>
  <si>
    <t>Audit Year 22/23</t>
  </si>
  <si>
    <t>202302</t>
  </si>
  <si>
    <t>ELLISLEA ROAD, 9, GARDEN GROUND</t>
  </si>
  <si>
    <t>202304</t>
  </si>
  <si>
    <t>CAMPHILL ROAD, 65, LAND TO SOUTH</t>
  </si>
  <si>
    <t>202305</t>
  </si>
  <si>
    <t>BALGILLO ROAD, 157, LAND SOUTH</t>
  </si>
  <si>
    <t>202306</t>
  </si>
  <si>
    <t>LAUDERDALE AVENUE, 88, GARDEN GROUND TO SOUTH</t>
  </si>
  <si>
    <t>202311</t>
  </si>
  <si>
    <t>LOCHEE ROAD, 142A</t>
  </si>
  <si>
    <t>202313</t>
  </si>
  <si>
    <t>DYKES OF GRAY ROAD, SOUTH OF MAINS OF GRAY FARM</t>
  </si>
  <si>
    <t>BROOK STREET, 197, 2/2, BROUGHTY FERRY</t>
  </si>
  <si>
    <t>Completed Sites</t>
  </si>
  <si>
    <t>Owner/ Developer</t>
  </si>
  <si>
    <t>Last Approval</t>
  </si>
  <si>
    <t>Date Site Completed</t>
  </si>
  <si>
    <t>Total Complete</t>
  </si>
  <si>
    <t>Greenfield / Brownfield</t>
  </si>
  <si>
    <t>200504C</t>
  </si>
  <si>
    <t>ABERLADY CRESCENT PHASE 3A</t>
  </si>
  <si>
    <t>Site Complete</t>
  </si>
  <si>
    <t>Brownfield</t>
  </si>
  <si>
    <t>WHITFIELD LATER PHASES</t>
  </si>
  <si>
    <t>20/06/2014</t>
  </si>
  <si>
    <t>30/09/2022</t>
  </si>
  <si>
    <t>201009B</t>
  </si>
  <si>
    <t>HADDINGTON AVENUE (Phase 2)</t>
  </si>
  <si>
    <t>201422</t>
  </si>
  <si>
    <t>FINAVON STREET, LAND EAST OF</t>
  </si>
  <si>
    <t>201604</t>
  </si>
  <si>
    <t>NORTH ISLA STREET, 4</t>
  </si>
  <si>
    <t>CITY BLINDS</t>
  </si>
  <si>
    <t>201605</t>
  </si>
  <si>
    <t>EAST DOCK STREET, 26</t>
  </si>
  <si>
    <t>201710</t>
  </si>
  <si>
    <t>HEBRIDES DRIVE, LAND NORTH OF</t>
  </si>
  <si>
    <t>PANMURE DEVELOPMENTS LTD</t>
  </si>
  <si>
    <t>201802</t>
  </si>
  <si>
    <t>OLD QUARRY ROAD, BALLUMBIE LAND NORTH OF</t>
  </si>
  <si>
    <t>KNOWE PROPERTIES LTD</t>
  </si>
  <si>
    <t>201819</t>
  </si>
  <si>
    <t>H39</t>
  </si>
  <si>
    <t>LONGHAUGH ROAD, FORMER ST LUKES &amp; ST MATTTHEWS PS</t>
  </si>
  <si>
    <t>201820</t>
  </si>
  <si>
    <t>H40</t>
  </si>
  <si>
    <t>FINTRY TERRACE, FORMER LONGHAUGH PS</t>
  </si>
  <si>
    <t>201824A</t>
  </si>
  <si>
    <t>BALLUMBIE ROAD, LAND TO EAST OF - PHASE 1</t>
  </si>
  <si>
    <t>201826B</t>
  </si>
  <si>
    <t>DRUMGEITH ROAD/STRATHAVEN TERRACE</t>
  </si>
  <si>
    <t>MERCHANT</t>
  </si>
  <si>
    <t>201904I</t>
  </si>
  <si>
    <t>HILL STREET, 24</t>
  </si>
  <si>
    <t>202004B</t>
  </si>
  <si>
    <t>DRUMSTURDY ROAD, NO 1 HOLDING</t>
  </si>
  <si>
    <t>202004K</t>
  </si>
  <si>
    <t>UNION TERRACE, 10</t>
  </si>
  <si>
    <t>202005</t>
  </si>
  <si>
    <t>COMMERCIAL STREET, 23</t>
  </si>
  <si>
    <t>AKG PROPERTY GROUP</t>
  </si>
  <si>
    <t>202018</t>
  </si>
  <si>
    <t>FORMER KINGSPARK SCHOOL</t>
  </si>
  <si>
    <t>202056</t>
  </si>
  <si>
    <t>DALMAHOY DRIVE, LAND TO WEST</t>
  </si>
  <si>
    <t>202061E</t>
  </si>
  <si>
    <t>FAIRFIELD ROAD, 29, GARDEN GROUND TO REAR</t>
  </si>
  <si>
    <t>202105A</t>
  </si>
  <si>
    <t>LAMMERTON TERRACE, GARDEN GROUND NORTH OF 3A</t>
  </si>
  <si>
    <t>202109</t>
  </si>
  <si>
    <t>GARRY TERRACE, 17 - 21</t>
  </si>
  <si>
    <t>SIDLAW BUILDING &amp; JOINERY SERVICES</t>
  </si>
  <si>
    <t>Expired Sites</t>
  </si>
  <si>
    <t>201805L</t>
  </si>
  <si>
    <t>GOTTERSTONE DRIVE, 61</t>
  </si>
  <si>
    <t>Consent Expired</t>
  </si>
  <si>
    <t>201911</t>
  </si>
  <si>
    <t>DICKSON AVENUE, THE ROCK</t>
  </si>
  <si>
    <t>ROCK DEVELOPMENTS (SCOTLAND) LTD</t>
  </si>
  <si>
    <t>202014</t>
  </si>
  <si>
    <t>DYKES OF GRAY ROAD, HOUSE OF GRAY</t>
  </si>
  <si>
    <t>202004N</t>
  </si>
  <si>
    <t>WEST BELL STREET, 3-5, BASEMENT</t>
  </si>
  <si>
    <t>202011</t>
  </si>
  <si>
    <t>SEAGATE, 36-40</t>
  </si>
  <si>
    <t>201607D</t>
  </si>
  <si>
    <t>GRAY STREET, 21</t>
  </si>
  <si>
    <t>TAYBANK PROPERTIES LTD</t>
  </si>
  <si>
    <t>201410B</t>
  </si>
  <si>
    <t>MARGARET CRESCENT, 4</t>
  </si>
  <si>
    <t>202004D</t>
  </si>
  <si>
    <t>ANCRUM ROAD, 21</t>
  </si>
  <si>
    <t>202008</t>
  </si>
  <si>
    <t>WEST MARKETGAIT</t>
  </si>
  <si>
    <t>MARKETGAIT DUNDEE LTD</t>
  </si>
  <si>
    <t>201904E</t>
  </si>
  <si>
    <t>QUEEN STREET, 89, BRAE COTTAGE</t>
  </si>
  <si>
    <t>202004C</t>
  </si>
  <si>
    <t>HIGH MILL COURT, BASEMENT, UNIT 2</t>
  </si>
  <si>
    <t>202007</t>
  </si>
  <si>
    <t>TRADES LANE, 28</t>
  </si>
  <si>
    <t>A B ROGER &amp; YOUNG LTD</t>
  </si>
  <si>
    <t>202006</t>
  </si>
  <si>
    <t>.</t>
  </si>
  <si>
    <t>PERTH ROAD, FORMER BLACKNESS NURSERY</t>
  </si>
  <si>
    <t>202004G</t>
  </si>
  <si>
    <t>CASTLE CHAMBERS, 26 CASTLE STREET</t>
  </si>
  <si>
    <t>201705B</t>
  </si>
  <si>
    <t>202004E</t>
  </si>
  <si>
    <t>WHITEHALL CRESCENT, 7,  2nd Floor</t>
  </si>
  <si>
    <t>202004F</t>
  </si>
  <si>
    <t>WHITEHALL CRESCENT, 7,  1st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</si>
</sst>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0000"/>
    <numFmt numFmtId="165" formatCode="[$-409]mmm\-yy;@"/>
    <numFmt numFmtId="166" formatCode="dd/mm/yy;@"/>
    <numFmt numFmtId="167" formatCode="dd/mm/yyyy;@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scheme val="minor"/>
    </font>
    <font>
      <sz val="11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4"/>
      <color rgb="FF444444"/>
      <name val="Calibri"/>
      <family val="2"/>
      <charset val="1"/>
    </font>
    <font>
      <b/>
      <u/>
      <sz val="1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9E1F2"/>
        <bgColor rgb="FFD9E1F2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2">
    <xf numFmtId="0" fontId="0" fillId="0" borderId="0" xfId="0"/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 wrapText="1"/>
    </xf>
    <xf numFmtId="1" fontId="0" fillId="0" borderId="10" xfId="0" applyNumberFormat="1" applyBorder="1" applyAlignment="1">
      <alignment horizontal="center" vertical="center" wrapText="1"/>
    </xf>
    <xf numFmtId="1" fontId="0" fillId="0" borderId="14" xfId="0" applyNumberFormat="1" applyBorder="1" applyAlignment="1">
      <alignment horizontal="center" vertical="center" wrapText="1"/>
    </xf>
    <xf numFmtId="1" fontId="0" fillId="0" borderId="12" xfId="0" applyNumberForma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14" fontId="0" fillId="0" borderId="14" xfId="0" applyNumberFormat="1" applyBorder="1" applyAlignment="1">
      <alignment horizontal="center" vertical="center" wrapText="1"/>
    </xf>
    <xf numFmtId="1" fontId="0" fillId="0" borderId="14" xfId="0" applyNumberFormat="1" applyBorder="1" applyAlignment="1">
      <alignment vertical="center" wrapText="1"/>
    </xf>
    <xf numFmtId="2" fontId="0" fillId="0" borderId="14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4" fontId="0" fillId="0" borderId="14" xfId="0" applyNumberFormat="1" applyBorder="1" applyAlignment="1">
      <alignment horizontal="left" vertical="center" wrapText="1"/>
    </xf>
    <xf numFmtId="165" fontId="0" fillId="0" borderId="0" xfId="0" applyNumberFormat="1" applyAlignment="1">
      <alignment horizontal="center" vertical="center" wrapText="1"/>
    </xf>
    <xf numFmtId="0" fontId="18" fillId="0" borderId="15" xfId="0" applyFont="1" applyBorder="1" applyAlignment="1">
      <alignment vertical="center"/>
    </xf>
    <xf numFmtId="1" fontId="0" fillId="0" borderId="16" xfId="0" applyNumberFormat="1" applyBorder="1" applyAlignment="1">
      <alignment vertical="center" wrapText="1"/>
    </xf>
    <xf numFmtId="165" fontId="0" fillId="0" borderId="16" xfId="0" applyNumberFormat="1" applyBorder="1" applyAlignment="1">
      <alignment horizontal="center" vertical="center" wrapText="1"/>
    </xf>
    <xf numFmtId="2" fontId="0" fillId="0" borderId="16" xfId="0" applyNumberFormat="1" applyBorder="1" applyAlignment="1">
      <alignment horizontal="center" vertical="center" wrapText="1"/>
    </xf>
    <xf numFmtId="14" fontId="0" fillId="0" borderId="16" xfId="0" applyNumberFormat="1" applyBorder="1" applyAlignment="1">
      <alignment horizontal="center" vertical="center" wrapText="1"/>
    </xf>
    <xf numFmtId="1" fontId="0" fillId="0" borderId="16" xfId="0" applyNumberFormat="1" applyBorder="1" applyAlignment="1">
      <alignment horizontal="center" vertical="center" wrapText="1"/>
    </xf>
    <xf numFmtId="1" fontId="0" fillId="0" borderId="17" xfId="0" applyNumberFormat="1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1" fontId="0" fillId="0" borderId="18" xfId="0" applyNumberFormat="1" applyBorder="1" applyAlignment="1">
      <alignment vertical="center" wrapText="1"/>
    </xf>
    <xf numFmtId="1" fontId="0" fillId="0" borderId="19" xfId="0" applyNumberFormat="1" applyBorder="1" applyAlignment="1">
      <alignment vertical="center" wrapText="1"/>
    </xf>
    <xf numFmtId="165" fontId="0" fillId="0" borderId="19" xfId="0" applyNumberFormat="1" applyBorder="1" applyAlignment="1">
      <alignment horizontal="center" vertical="center" wrapText="1"/>
    </xf>
    <xf numFmtId="2" fontId="0" fillId="0" borderId="19" xfId="0" applyNumberFormat="1" applyBorder="1" applyAlignment="1">
      <alignment horizontal="center" vertical="center" wrapText="1"/>
    </xf>
    <xf numFmtId="14" fontId="0" fillId="0" borderId="19" xfId="0" applyNumberFormat="1" applyBorder="1" applyAlignment="1">
      <alignment horizontal="center" vertical="center" wrapText="1"/>
    </xf>
    <xf numFmtId="1" fontId="0" fillId="0" borderId="19" xfId="0" applyNumberFormat="1" applyBorder="1" applyAlignment="1">
      <alignment horizontal="center" vertical="center" wrapText="1"/>
    </xf>
    <xf numFmtId="1" fontId="0" fillId="0" borderId="20" xfId="0" applyNumberFormat="1" applyBorder="1" applyAlignment="1">
      <alignment horizontal="center" vertical="center" wrapText="1"/>
    </xf>
    <xf numFmtId="0" fontId="0" fillId="33" borderId="0" xfId="0" applyFill="1" applyAlignment="1">
      <alignment vertical="center" wrapText="1"/>
    </xf>
    <xf numFmtId="165" fontId="0" fillId="33" borderId="0" xfId="0" applyNumberFormat="1" applyFill="1" applyAlignment="1">
      <alignment horizontal="center" vertical="center" wrapText="1"/>
    </xf>
    <xf numFmtId="0" fontId="0" fillId="33" borderId="0" xfId="0" applyFill="1" applyAlignment="1">
      <alignment horizontal="center" vertical="center" wrapText="1"/>
    </xf>
    <xf numFmtId="1" fontId="0" fillId="33" borderId="0" xfId="0" applyNumberFormat="1" applyFill="1" applyAlignment="1">
      <alignment vertical="center" wrapText="1"/>
    </xf>
    <xf numFmtId="14" fontId="0" fillId="33" borderId="0" xfId="0" applyNumberFormat="1" applyFill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" fontId="0" fillId="0" borderId="17" xfId="0" applyNumberFormat="1" applyBorder="1" applyAlignment="1">
      <alignment horizontal="left" vertical="center" wrapText="1"/>
    </xf>
    <xf numFmtId="1" fontId="19" fillId="0" borderId="0" xfId="0" applyNumberFormat="1" applyFont="1" applyAlignment="1">
      <alignment vertical="center" wrapText="1"/>
    </xf>
    <xf numFmtId="1" fontId="20" fillId="0" borderId="0" xfId="0" applyNumberFormat="1" applyFont="1" applyAlignment="1">
      <alignment vertical="center" wrapText="1"/>
    </xf>
    <xf numFmtId="1" fontId="16" fillId="0" borderId="19" xfId="0" applyNumberFormat="1" applyFont="1" applyBorder="1" applyAlignment="1">
      <alignment horizontal="center" vertical="center" wrapText="1"/>
    </xf>
    <xf numFmtId="1" fontId="16" fillId="0" borderId="20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1" fontId="20" fillId="0" borderId="0" xfId="0" applyNumberFormat="1" applyFont="1" applyAlignment="1">
      <alignment horizontal="center" vertical="center" wrapText="1"/>
    </xf>
    <xf numFmtId="1" fontId="16" fillId="0" borderId="11" xfId="0" applyNumberFormat="1" applyFont="1" applyBorder="1" applyAlignment="1">
      <alignment horizontal="center" vertical="center" wrapText="1"/>
    </xf>
    <xf numFmtId="1" fontId="20" fillId="0" borderId="1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4" fontId="20" fillId="0" borderId="0" xfId="0" applyNumberFormat="1" applyFont="1" applyAlignment="1">
      <alignment horizontal="left" vertical="center" wrapText="1"/>
    </xf>
    <xf numFmtId="2" fontId="20" fillId="0" borderId="0" xfId="0" applyNumberFormat="1" applyFont="1" applyAlignment="1">
      <alignment horizontal="center" vertical="center" wrapText="1"/>
    </xf>
    <xf numFmtId="14" fontId="20" fillId="0" borderId="0" xfId="0" applyNumberFormat="1" applyFont="1" applyAlignment="1">
      <alignment horizontal="center" vertical="center" wrapText="1"/>
    </xf>
    <xf numFmtId="1" fontId="18" fillId="0" borderId="15" xfId="0" applyNumberFormat="1" applyFont="1" applyBorder="1" applyAlignment="1">
      <alignment vertical="center"/>
    </xf>
    <xf numFmtId="0" fontId="22" fillId="0" borderId="0" xfId="0" applyFont="1"/>
    <xf numFmtId="0" fontId="16" fillId="0" borderId="0" xfId="0" applyFont="1" applyAlignment="1">
      <alignment vertical="center" wrapText="1"/>
    </xf>
    <xf numFmtId="167" fontId="0" fillId="0" borderId="0" xfId="0" applyNumberFormat="1" applyAlignment="1">
      <alignment horizontal="center" vertical="center" wrapText="1"/>
    </xf>
    <xf numFmtId="167" fontId="0" fillId="0" borderId="16" xfId="0" applyNumberFormat="1" applyBorder="1" applyAlignment="1">
      <alignment horizontal="center" vertical="center" wrapText="1"/>
    </xf>
    <xf numFmtId="167" fontId="0" fillId="0" borderId="19" xfId="0" applyNumberFormat="1" applyBorder="1" applyAlignment="1">
      <alignment horizontal="center" vertical="center" wrapText="1"/>
    </xf>
    <xf numFmtId="167" fontId="0" fillId="0" borderId="16" xfId="0" applyNumberFormat="1" applyBorder="1" applyAlignment="1">
      <alignment vertical="center" wrapText="1"/>
    </xf>
    <xf numFmtId="167" fontId="0" fillId="33" borderId="0" xfId="0" applyNumberFormat="1" applyFill="1" applyAlignment="1">
      <alignment horizontal="center" vertical="center" wrapText="1"/>
    </xf>
    <xf numFmtId="0" fontId="20" fillId="35" borderId="0" xfId="0" applyFont="1" applyFill="1" applyAlignment="1">
      <alignment horizontal="center" vertical="center" wrapText="1"/>
    </xf>
    <xf numFmtId="14" fontId="20" fillId="35" borderId="0" xfId="0" applyNumberFormat="1" applyFont="1" applyFill="1" applyAlignment="1">
      <alignment horizontal="center" vertical="center" wrapText="1"/>
    </xf>
    <xf numFmtId="0" fontId="20" fillId="35" borderId="0" xfId="0" applyFont="1" applyFill="1" applyAlignment="1">
      <alignment vertical="center" wrapText="1"/>
    </xf>
    <xf numFmtId="14" fontId="20" fillId="35" borderId="0" xfId="0" applyNumberFormat="1" applyFont="1" applyFill="1" applyAlignment="1">
      <alignment horizontal="left" vertical="center" wrapText="1"/>
    </xf>
    <xf numFmtId="0" fontId="20" fillId="35" borderId="0" xfId="0" applyFont="1" applyFill="1" applyAlignment="1">
      <alignment horizontal="left" vertical="center" wrapText="1"/>
    </xf>
    <xf numFmtId="0" fontId="23" fillId="0" borderId="0" xfId="0" applyFont="1"/>
    <xf numFmtId="167" fontId="16" fillId="0" borderId="0" xfId="0" applyNumberFormat="1" applyFont="1" applyAlignment="1">
      <alignment vertical="center" wrapText="1"/>
    </xf>
    <xf numFmtId="167" fontId="0" fillId="0" borderId="14" xfId="0" applyNumberFormat="1" applyBorder="1" applyAlignment="1">
      <alignment horizontal="center" vertical="center" wrapText="1"/>
    </xf>
    <xf numFmtId="167" fontId="0" fillId="0" borderId="0" xfId="0" applyNumberFormat="1" applyAlignment="1">
      <alignment vertical="center" wrapText="1"/>
    </xf>
    <xf numFmtId="167" fontId="0" fillId="0" borderId="14" xfId="0" applyNumberFormat="1" applyBorder="1" applyAlignment="1">
      <alignment vertical="center" wrapText="1"/>
    </xf>
    <xf numFmtId="0" fontId="17" fillId="34" borderId="13" xfId="0" applyFont="1" applyFill="1" applyBorder="1" applyAlignment="1">
      <alignment horizontal="center" vertical="center" wrapText="1"/>
    </xf>
    <xf numFmtId="0" fontId="17" fillId="34" borderId="14" xfId="0" applyFont="1" applyFill="1" applyBorder="1" applyAlignment="1">
      <alignment horizontal="center" vertical="center" wrapText="1"/>
    </xf>
    <xf numFmtId="0" fontId="17" fillId="34" borderId="21" xfId="0" applyFont="1" applyFill="1" applyBorder="1" applyAlignment="1">
      <alignment horizontal="center" vertical="center" wrapText="1"/>
    </xf>
    <xf numFmtId="1" fontId="17" fillId="34" borderId="13" xfId="0" applyNumberFormat="1" applyFont="1" applyFill="1" applyBorder="1" applyAlignment="1">
      <alignment horizontal="center" vertical="center" wrapText="1"/>
    </xf>
    <xf numFmtId="1" fontId="17" fillId="34" borderId="14" xfId="0" applyNumberFormat="1" applyFont="1" applyFill="1" applyBorder="1" applyAlignment="1">
      <alignment horizontal="center" vertical="center" wrapText="1"/>
    </xf>
    <xf numFmtId="1" fontId="17" fillId="34" borderId="2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90">
    <dxf>
      <numFmt numFmtId="1" formatCode="0"/>
      <alignment vertical="center" textRotation="0" wrapText="1" indent="0" justifyLastLine="0" shrinkToFit="0" readingOrder="0"/>
    </dxf>
    <dxf>
      <numFmt numFmtId="1" formatCode="0"/>
      <alignment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66" formatCode="dd/mm/yy;@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66" formatCode="dd/mm/yy;@"/>
      <alignment horizontal="center" vertical="center" textRotation="0" wrapText="1" indent="0" justifyLastLine="0" shrinkToFit="0" readingOrder="0"/>
    </dxf>
    <dxf>
      <numFmt numFmtId="2" formatCode="0.00"/>
      <alignment horizontal="center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vertical="center" textRotation="0" wrapText="1" indent="0" justifyLastLine="0" shrinkToFit="0" readingOrder="0"/>
    </dxf>
    <dxf>
      <numFmt numFmtId="168" formatCode="dd/mm/yyyy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vertical="center" textRotation="0" wrapText="1" indent="0" justifyLastLine="0" shrinkToFit="0" readingOrder="0"/>
    </dxf>
    <dxf>
      <numFmt numFmtId="1" formatCode="0"/>
      <alignment vertical="center" textRotation="0" wrapText="1" indent="0" justifyLastLine="0" shrinkToFit="0" readingOrder="0"/>
    </dxf>
    <dxf>
      <numFmt numFmtId="1" formatCode="0"/>
      <alignment vertical="center" textRotation="0" wrapText="1" indent="0" justifyLastLine="0" shrinkToFit="0" readingOrder="0"/>
    </dxf>
    <dxf>
      <numFmt numFmtId="1" formatCode="0"/>
      <alignment vertical="center" textRotation="0" wrapText="1" indent="0" justifyLastLine="0" shrinkToFit="0" readingOrder="0"/>
    </dxf>
    <dxf>
      <numFmt numFmtId="1" formatCode="0"/>
      <alignment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68" formatCode="dd/mm/yyyy"/>
      <alignment horizontal="center" vertical="center" textRotation="0" wrapText="1" indent="0" justifyLastLine="0" shrinkToFit="0" readingOrder="0"/>
    </dxf>
    <dxf>
      <numFmt numFmtId="1" formatCode="0"/>
      <alignment vertical="center" textRotation="0" wrapText="1" indent="0" justifyLastLine="0" shrinkToFit="0" readingOrder="0"/>
    </dxf>
    <dxf>
      <numFmt numFmtId="168" formatCode="dd/mm/yyyy"/>
      <alignment horizontal="center" vertical="center" textRotation="0" wrapText="1" indent="0" justifyLastLine="0" shrinkToFit="0" readingOrder="0"/>
    </dxf>
    <dxf>
      <numFmt numFmtId="2" formatCode="0.00"/>
      <alignment horizontal="center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vertical="center" textRotation="0" wrapText="1" indent="0" justifyLastLine="0" shrinkToFit="0" readingOrder="0"/>
    </dxf>
    <dxf>
      <numFmt numFmtId="168" formatCode="dd/mm/yyyy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0" formatCode="General"/>
      <alignment vertical="center" textRotation="0" wrapText="1" indent="0" justifyLastLine="0" shrinkToFit="0" readingOrder="0"/>
    </dxf>
    <dxf>
      <numFmt numFmtId="1" formatCode="0"/>
      <alignment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theme="1" tint="0.499984740745262"/>
        </top>
        <bottom style="medium">
          <color theme="1" tint="0.499984740745262"/>
        </bottom>
      </border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  <border diagonalUp="0" diagonalDown="0" outline="0">
        <left/>
        <right/>
        <top style="medium">
          <color theme="1" tint="0.499984740745262"/>
        </top>
        <bottom style="medium">
          <color theme="1" tint="0.499984740745262"/>
        </bottom>
      </border>
    </dxf>
    <dxf>
      <numFmt numFmtId="167" formatCode="dd/mm/yyyy;@"/>
      <alignment horizontal="center" vertical="center" textRotation="0" wrapText="1" indent="0" justifyLastLine="0" shrinkToFit="0" readingOrder="0"/>
    </dxf>
    <dxf>
      <numFmt numFmtId="167" formatCode="dd/mm/yyyy;@"/>
      <alignment horizontal="center" vertical="center" textRotation="0" wrapText="1" indent="0" justifyLastLine="0" shrinkToFit="0" readingOrder="0"/>
      <border diagonalUp="0" diagonalDown="0">
        <left/>
        <right/>
        <top style="medium">
          <color theme="1" tint="0.499984740745262"/>
        </top>
        <bottom style="medium">
          <color theme="1" tint="0.499984740745262"/>
        </bottom>
      </border>
    </dxf>
    <dxf>
      <numFmt numFmtId="2" formatCode="0.00"/>
      <alignment horizontal="center" vertical="center" textRotation="0" wrapText="1" indent="0" justifyLastLine="0" shrinkToFit="0" readingOrder="0"/>
    </dxf>
    <dxf>
      <numFmt numFmtId="2" formatCode="0.0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theme="1" tint="0.499984740745262"/>
        </top>
        <bottom style="medium">
          <color theme="1" tint="0.499984740745262"/>
        </bottom>
      </border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  <border diagonalUp="0" diagonalDown="0" outline="0">
        <left/>
        <right/>
        <top style="medium">
          <color theme="1" tint="0.499984740745262"/>
        </top>
        <bottom style="medium">
          <color theme="1" tint="0.499984740745262"/>
        </bottom>
      </border>
    </dxf>
    <dxf>
      <numFmt numFmtId="165" formatCode="[$-409]mmm\-yy;@"/>
      <alignment horizontal="center" vertical="center" textRotation="0" wrapText="1" indent="0" justifyLastLine="0" shrinkToFit="0" readingOrder="0"/>
    </dxf>
    <dxf>
      <numFmt numFmtId="165" formatCode="[$-409]mmm\-yy;@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theme="1" tint="0.499984740745262"/>
        </top>
        <bottom style="medium">
          <color theme="1" tint="0.499984740745262"/>
        </bottom>
      </border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  <border diagonalUp="0" diagonalDown="0" outline="0">
        <left style="medium">
          <color theme="1" tint="0.499984740745262"/>
        </left>
        <right/>
        <top style="medium">
          <color theme="1" tint="0.499984740745262"/>
        </top>
        <bottom style="medium">
          <color theme="1" tint="0.499984740745262"/>
        </bottom>
      </border>
    </dxf>
    <dxf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67" formatCode="dd/mm/yyyy;@"/>
    </dxf>
    <dxf>
      <numFmt numFmtId="2" formatCode="0.00"/>
      <alignment horizontal="center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numFmt numFmtId="165" formatCode="[$-409]mmm\-yy;@"/>
      <alignment horizontal="center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numFmt numFmtId="167" formatCode="dd/mm/yyyy;@"/>
      <alignment horizontal="center" vertical="center" textRotation="0" wrapText="1" indent="0" justifyLastLine="0" shrinkToFit="0" readingOrder="0"/>
    </dxf>
    <dxf>
      <numFmt numFmtId="2" formatCode="0.00"/>
      <alignment horizontal="center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numFmt numFmtId="165" formatCode="[$-409]mmm\-yy;@"/>
      <alignment horizontal="center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numFmt numFmtId="167" formatCode="dd/mm/yyyy;@"/>
      <alignment horizontal="center" vertical="center" textRotation="0" wrapText="1" indent="0" justifyLastLine="0" shrinkToFit="0" readingOrder="0"/>
    </dxf>
    <dxf>
      <numFmt numFmtId="2" formatCode="0.00"/>
      <alignment horizontal="center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numFmt numFmtId="165" formatCode="[$-409]mmm\-yy;@"/>
      <alignment horizontal="center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numFmt numFmtId="167" formatCode="dd/mm/yyyy;@"/>
      <alignment horizontal="center" vertical="center" textRotation="0" wrapText="1" indent="0" justifyLastLine="0" shrinkToFit="0" readingOrder="0"/>
    </dxf>
    <dxf>
      <numFmt numFmtId="2" formatCode="0.00"/>
      <alignment horizontal="center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numFmt numFmtId="165" formatCode="[$-409]mmm\-yy;@"/>
      <alignment horizontal="center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numFmt numFmtId="167" formatCode="dd/mm/yyyy;@"/>
      <alignment horizontal="center" vertical="center" textRotation="0" wrapText="1" indent="0" justifyLastLine="0" shrinkToFit="0" readingOrder="0"/>
    </dxf>
    <dxf>
      <numFmt numFmtId="2" formatCode="0.00"/>
      <alignment horizontal="center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numFmt numFmtId="165" formatCode="[$-409]mmm\-yy;@"/>
      <alignment horizontal="center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theme="1" tint="0.499984740745262"/>
        </top>
        <bottom style="medium">
          <color theme="1" tint="0.499984740745262"/>
        </bottom>
      </border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  <border diagonalUp="0" diagonalDown="0" outline="0">
        <left/>
        <right/>
        <top style="medium">
          <color theme="1" tint="0.499984740745262"/>
        </top>
        <bottom style="medium">
          <color theme="1" tint="0.499984740745262"/>
        </bottom>
      </border>
    </dxf>
    <dxf>
      <numFmt numFmtId="167" formatCode="dd/mm/yyyy;@"/>
      <alignment horizontal="center" vertical="center" textRotation="0" wrapText="1" indent="0" justifyLastLine="0" shrinkToFit="0" readingOrder="0"/>
    </dxf>
    <dxf>
      <numFmt numFmtId="167" formatCode="dd/mm/yyyy;@"/>
      <alignment horizontal="center" vertical="center" textRotation="0" wrapText="1" indent="0" justifyLastLine="0" shrinkToFit="0" readingOrder="0"/>
      <border diagonalUp="0" diagonalDown="0">
        <left/>
        <right/>
        <top style="medium">
          <color theme="1" tint="0.499984740745262"/>
        </top>
        <bottom style="medium">
          <color theme="1" tint="0.499984740745262"/>
        </bottom>
      </border>
    </dxf>
    <dxf>
      <numFmt numFmtId="2" formatCode="0.00"/>
      <alignment horizontal="center" vertical="center" textRotation="0" wrapText="1" indent="0" justifyLastLine="0" shrinkToFit="0" readingOrder="0"/>
    </dxf>
    <dxf>
      <numFmt numFmtId="2" formatCode="0.0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theme="1" tint="0.499984740745262"/>
        </top>
        <bottom style="medium">
          <color theme="1" tint="0.499984740745262"/>
        </bottom>
      </border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  <border diagonalUp="0" diagonalDown="0" outline="0">
        <left/>
        <right/>
        <top style="medium">
          <color theme="1" tint="0.499984740745262"/>
        </top>
        <bottom style="medium">
          <color theme="1" tint="0.499984740745262"/>
        </bottom>
      </border>
    </dxf>
    <dxf>
      <numFmt numFmtId="165" formatCode="[$-409]mmm\-yy;@"/>
      <alignment horizontal="center" vertical="center" textRotation="0" wrapText="1" indent="0" justifyLastLine="0" shrinkToFit="0" readingOrder="0"/>
    </dxf>
    <dxf>
      <numFmt numFmtId="165" formatCode="[$-409]mmm\-yy;@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theme="1" tint="0.499984740745262"/>
        </top>
        <bottom style="medium">
          <color theme="1" tint="0.499984740745262"/>
        </bottom>
      </border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  <border diagonalUp="0" diagonalDown="0" outline="0">
        <left style="medium">
          <color theme="1" tint="0.499984740745262"/>
        </left>
        <right/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theme="1" tint="0.499984740745262"/>
        </top>
        <bottom style="medium">
          <color theme="1" tint="0.499984740745262"/>
        </bottom>
      </border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  <border diagonalUp="0" diagonalDown="0" outline="0">
        <left/>
        <right/>
        <top style="medium">
          <color theme="1" tint="0.499984740745262"/>
        </top>
        <bottom style="medium">
          <color theme="1" tint="0.499984740745262"/>
        </bottom>
      </border>
    </dxf>
    <dxf>
      <numFmt numFmtId="167" formatCode="dd/mm/yyyy;@"/>
      <alignment horizontal="center" vertical="center" textRotation="0" wrapText="1" indent="0" justifyLastLine="0" shrinkToFit="0" readingOrder="0"/>
    </dxf>
    <dxf>
      <numFmt numFmtId="167" formatCode="dd/mm/yyyy;@"/>
      <alignment horizontal="center" vertical="center" textRotation="0" wrapText="1" indent="0" justifyLastLine="0" shrinkToFit="0" readingOrder="0"/>
      <border diagonalUp="0" diagonalDown="0">
        <left/>
        <right/>
        <top style="medium">
          <color theme="1" tint="0.499984740745262"/>
        </top>
        <bottom style="medium">
          <color theme="1" tint="0.499984740745262"/>
        </bottom>
      </border>
    </dxf>
    <dxf>
      <numFmt numFmtId="2" formatCode="0.00"/>
      <alignment horizontal="center" vertical="center" textRotation="0" wrapText="1" indent="0" justifyLastLine="0" shrinkToFit="0" readingOrder="0"/>
    </dxf>
    <dxf>
      <numFmt numFmtId="2" formatCode="0.0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theme="1" tint="0.499984740745262"/>
        </top>
        <bottom style="medium">
          <color theme="1" tint="0.499984740745262"/>
        </bottom>
      </border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  <border diagonalUp="0" diagonalDown="0" outline="0">
        <left/>
        <right/>
        <top style="medium">
          <color theme="1" tint="0.499984740745262"/>
        </top>
        <bottom style="medium">
          <color theme="1" tint="0.499984740745262"/>
        </bottom>
      </border>
    </dxf>
    <dxf>
      <numFmt numFmtId="165" formatCode="[$-409]mmm\-yy;@"/>
      <alignment horizontal="center" vertical="center" textRotation="0" wrapText="1" indent="0" justifyLastLine="0" shrinkToFit="0" readingOrder="0"/>
    </dxf>
    <dxf>
      <numFmt numFmtId="165" formatCode="[$-409]mmm\-yy;@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theme="1" tint="0.499984740745262"/>
        </top>
        <bottom style="medium">
          <color theme="1" tint="0.499984740745262"/>
        </bottom>
      </border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  <border diagonalUp="0" diagonalDown="0" outline="0">
        <left style="medium">
          <color theme="1" tint="0.499984740745262"/>
        </left>
        <right/>
        <top style="medium">
          <color theme="1" tint="0.499984740745262"/>
        </top>
        <bottom style="medium">
          <color theme="1" tint="0.499984740745262"/>
        </bottom>
      </border>
    </dxf>
    <dxf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theme="1" tint="0.499984740745262"/>
        </top>
        <bottom style="medium">
          <color theme="1" tint="0.499984740745262"/>
        </bottom>
      </border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theme="1" tint="0.499984740745262"/>
        </top>
        <bottom style="medium">
          <color theme="1" tint="0.499984740745262"/>
        </bottom>
      </border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  <border diagonalUp="0" diagonalDown="0" outline="0">
        <left/>
        <right/>
        <top style="medium">
          <color theme="1" tint="0.499984740745262"/>
        </top>
        <bottom style="medium">
          <color theme="1" tint="0.499984740745262"/>
        </bottom>
      </border>
    </dxf>
    <dxf>
      <numFmt numFmtId="167" formatCode="dd/mm/yyyy;@"/>
      <alignment horizontal="center" vertical="center" textRotation="0" wrapText="1" indent="0" justifyLastLine="0" shrinkToFit="0" readingOrder="0"/>
    </dxf>
    <dxf>
      <numFmt numFmtId="167" formatCode="dd/mm/yyyy;@"/>
      <alignment horizontal="center" vertical="center" textRotation="0" wrapText="1" indent="0" justifyLastLine="0" shrinkToFit="0" readingOrder="0"/>
      <border diagonalUp="0" diagonalDown="0">
        <left/>
        <right/>
        <top style="medium">
          <color theme="1" tint="0.499984740745262"/>
        </top>
        <bottom style="medium">
          <color theme="1" tint="0.499984740745262"/>
        </bottom>
      </border>
    </dxf>
    <dxf>
      <numFmt numFmtId="2" formatCode="0.00"/>
      <alignment horizontal="center" vertical="center" textRotation="0" wrapText="1" indent="0" justifyLastLine="0" shrinkToFit="0" readingOrder="0"/>
    </dxf>
    <dxf>
      <numFmt numFmtId="2" formatCode="0.0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theme="1" tint="0.499984740745262"/>
        </top>
        <bottom style="medium">
          <color theme="1" tint="0.499984740745262"/>
        </bottom>
      </border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  <border diagonalUp="0" diagonalDown="0" outline="0">
        <left/>
        <right/>
        <top style="medium">
          <color theme="1" tint="0.499984740745262"/>
        </top>
        <bottom style="medium">
          <color theme="1" tint="0.499984740745262"/>
        </bottom>
      </border>
    </dxf>
    <dxf>
      <numFmt numFmtId="165" formatCode="[$-409]mmm\-yy;@"/>
      <alignment horizontal="center" vertical="center" textRotation="0" wrapText="1" indent="0" justifyLastLine="0" shrinkToFit="0" readingOrder="0"/>
    </dxf>
    <dxf>
      <numFmt numFmtId="165" formatCode="[$-409]mmm\-yy;@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theme="1" tint="0.499984740745262"/>
        </top>
        <bottom style="medium">
          <color theme="1" tint="0.499984740745262"/>
        </bottom>
      </border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  <border diagonalUp="0" diagonalDown="0" outline="0">
        <left style="medium">
          <color theme="1" tint="0.499984740745262"/>
        </left>
        <right/>
        <top style="medium">
          <color theme="1" tint="0.499984740745262"/>
        </top>
        <bottom style="medium">
          <color theme="1" tint="0.499984740745262"/>
        </bottom>
      </border>
    </dxf>
    <dxf>
      <border>
        <top style="medium">
          <color rgb="FF000000"/>
        </top>
      </border>
    </dxf>
    <dxf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1" formatCode="0"/>
      <alignment horizontal="general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numFmt numFmtId="168" formatCode="dd/mm/yyyy"/>
      <alignment horizontal="center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vertical="center" textRotation="0" wrapText="1" indent="0" justifyLastLine="0" shrinkToFit="0" readingOrder="0"/>
    </dxf>
    <dxf>
      <numFmt numFmtId="1" formatCode="0"/>
      <alignment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vertical="center" textRotation="0" wrapText="1" indent="0" justifyLastLine="0" shrinkToFit="0" readingOrder="0"/>
    </dxf>
    <dxf>
      <numFmt numFmtId="1" formatCode="0"/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2" formatCode="0.00"/>
      <alignment horizontal="center" vertical="center" textRotation="0" wrapText="1" indent="0" justifyLastLine="0" shrinkToFit="0" readingOrder="0"/>
    </dxf>
    <dxf>
      <numFmt numFmtId="1" formatCode="0"/>
      <alignment vertical="center" textRotation="0" wrapText="1" indent="0" justifyLastLine="0" shrinkToFit="0" readingOrder="0"/>
    </dxf>
    <dxf>
      <numFmt numFmtId="168" formatCode="dd/mm/yyyy"/>
      <alignment vertical="center" textRotation="0" wrapText="1" indent="0" justifyLastLine="0" shrinkToFit="0" readingOrder="0"/>
    </dxf>
    <dxf>
      <numFmt numFmtId="1" formatCode="0"/>
      <alignment vertical="center" textRotation="0" wrapText="1" indent="0" justifyLastLine="0" shrinkToFit="0" readingOrder="0"/>
    </dxf>
    <dxf>
      <numFmt numFmtId="1" formatCode="0"/>
      <alignment vertical="center" textRotation="0" wrapText="1" indent="0" justifyLastLine="0" shrinkToFit="0" readingOrder="0"/>
    </dxf>
    <dxf>
      <numFmt numFmtId="1" formatCode="0"/>
      <alignment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color rgb="FF000000"/>
      </font>
      <numFmt numFmtId="1" formatCode="0"/>
      <alignment horizontal="center" vertical="center" textRotation="0" wrapText="1" indent="0" justifyLastLine="0" shrinkToFit="0" readingOrder="0"/>
      <border>
        <left style="medium">
          <color rgb="FF000000"/>
        </left>
        <right style="medium">
          <color rgb="FF000000"/>
        </right>
      </border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  <numFmt numFmtId="1" formatCode="0"/>
      <alignment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  <numFmt numFmtId="1" formatCode="0"/>
      <alignment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  <numFmt numFmtId="168" formatCode="dd/mm/yyyy"/>
      <alignment horizontal="center" vertical="center" textRotation="0" wrapText="1" indent="0" justifyLastLine="0" shrinkToFit="0" readingOrder="0"/>
    </dxf>
    <dxf>
      <numFmt numFmtId="19" formatCode="m/d/yyyy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  <numFmt numFmtId="2" formatCode="0.00"/>
      <alignment horizontal="center" vertical="center" textRotation="0" wrapText="1" indent="0" justifyLastLine="0" shrinkToFit="0" readingOrder="0"/>
    </dxf>
    <dxf>
      <numFmt numFmtId="2" formatCode="0.0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  <numFmt numFmtId="1" formatCode="0"/>
      <alignment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  <numFmt numFmtId="168" formatCode="dd/mm/yyyy"/>
      <alignment horizontal="left" vertical="center" textRotation="0" wrapText="1" indent="0" justifyLastLine="0" shrinkToFit="0" readingOrder="0"/>
    </dxf>
    <dxf>
      <numFmt numFmtId="19" formatCode="m/d/yyyy"/>
      <alignment horizontal="left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  <numFmt numFmtId="0" formatCode="General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 style="medium">
          <color rgb="FF000000"/>
        </left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  <numFmt numFmtId="1" formatCode="0"/>
      <alignment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b/>
      </font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color rgb="FF000000"/>
      </font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numFmt numFmtId="1" formatCode="0"/>
      <alignment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numFmt numFmtId="1" formatCode="0"/>
      <alignment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numFmt numFmtId="167" formatCode="dd/mm/yyyy;@"/>
      <alignment horizontal="center" vertical="center" textRotation="0" wrapText="1" indent="0" justifyLastLine="0" shrinkToFit="0" readingOrder="0"/>
    </dxf>
    <dxf>
      <numFmt numFmtId="167" formatCode="dd/mm/yyyy;@"/>
      <alignment horizontal="general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 style="medium">
          <color rgb="FF000000"/>
        </bottom>
      </border>
    </dxf>
    <dxf>
      <numFmt numFmtId="2" formatCode="0.00"/>
      <alignment horizontal="center" vertical="center" textRotation="0" wrapText="1" indent="0" justifyLastLine="0" shrinkToFit="0" readingOrder="0"/>
    </dxf>
    <dxf>
      <numFmt numFmtId="2" formatCode="0.0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numFmt numFmtId="1" formatCode="0"/>
      <alignment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numFmt numFmtId="167" formatCode="dd/mm/yyyy;@"/>
      <alignment horizontal="center" vertical="center" textRotation="0" wrapText="1" indent="0" justifyLastLine="0" shrinkToFit="0" readingOrder="0"/>
    </dxf>
    <dxf>
      <numFmt numFmtId="167" formatCode="dd/mm/yyyy;@"/>
      <alignment horizontal="center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 style="medium">
          <color rgb="FF000000"/>
        </bottom>
      </border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numFmt numFmtId="0" formatCode="General"/>
      <alignment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  <border diagonalUp="0" diagonalDown="0" outline="0">
        <left style="medium">
          <color rgb="FF000000"/>
        </left>
        <right/>
        <top style="medium">
          <color rgb="FF000000"/>
        </top>
        <bottom style="medium">
          <color rgb="FF000000"/>
        </bottom>
      </border>
    </dxf>
    <dxf>
      <numFmt numFmtId="1" formatCode="0"/>
      <alignment vertical="center" textRotation="0" wrapText="1" indent="0" justifyLastLine="0" shrinkToFit="0" readingOrder="0"/>
    </dxf>
    <dxf>
      <numFmt numFmtId="1" formatCode="0"/>
      <alignment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4:X15" totalsRowCount="1" headerRowDxfId="289" dataDxfId="288">
  <autoFilter ref="A4:X14" xr:uid="{00000000-0009-0000-0100-000001000000}"/>
  <sortState xmlns:xlrd2="http://schemas.microsoft.com/office/spreadsheetml/2017/richdata2" ref="A5:X14">
    <sortCondition ref="A4:A14"/>
  </sortState>
  <tableColumns count="24">
    <tableColumn id="1" xr3:uid="{00000000-0010-0000-0100-000001000000}" name="HLA Ref" totalsRowLabel="Totals" dataDxfId="286" totalsRowDxfId="287"/>
    <tableColumn id="2" xr3:uid="{00000000-0010-0000-0100-000002000000}" name="LDP 2019 Ref" dataDxfId="284" totalsRowDxfId="285"/>
    <tableColumn id="3" xr3:uid="{00000000-0010-0000-0100-000003000000}" name="Date Added" dataDxfId="282" totalsRowDxfId="283"/>
    <tableColumn id="4" xr3:uid="{00000000-0010-0000-0100-000004000000}" name="Site" dataDxfId="280" totalsRowDxfId="281"/>
    <tableColumn id="6" xr3:uid="{6EFE3611-5767-4BBD-B988-65856443F58F}" name="Owner / Developer" dataDxfId="278" totalsRowDxfId="279"/>
    <tableColumn id="5" xr3:uid="{00000000-0010-0000-0100-000005000000}" name="Site Area (ha)" dataDxfId="276" totalsRowDxfId="277"/>
    <tableColumn id="8" xr3:uid="{00000000-0010-0000-0100-000008000000}" name="Last Approval Date" dataDxfId="274" totalsRowDxfId="275"/>
    <tableColumn id="10" xr3:uid="{00000000-0010-0000-0100-00000A000000}" name="Site Status" dataDxfId="272" totalsRowDxfId="273"/>
    <tableColumn id="12" xr3:uid="{00000000-0010-0000-0100-00000C000000}" name="Site Capacity" totalsRowFunction="custom" dataDxfId="270" totalsRowDxfId="271">
      <totalsRowFormula>SUBTOTAL(109,I5:I14)</totalsRowFormula>
    </tableColumn>
    <tableColumn id="15" xr3:uid="{00000000-0010-0000-0100-00000F000000}" name="Complete 22/23" totalsRowFunction="sum" dataDxfId="268" totalsRowDxfId="269"/>
    <tableColumn id="17" xr3:uid="{00000000-0010-0000-0100-000011000000}" name="Units to build" totalsRowFunction="sum" dataDxfId="266" totalsRowDxfId="267"/>
    <tableColumn id="20" xr3:uid="{00000000-0010-0000-0100-000014000000}" name="Tenure Type" dataDxfId="264" totalsRowDxfId="265"/>
    <tableColumn id="22" xr3:uid="{00000000-0010-0000-0100-000016000000}" name="year 23/24" totalsRowFunction="custom" dataDxfId="262" totalsRowDxfId="263">
      <totalsRowFormula>SUBTOTAL(109,M5:M14)</totalsRowFormula>
    </tableColumn>
    <tableColumn id="23" xr3:uid="{00000000-0010-0000-0100-000017000000}" name="year 24/25" totalsRowFunction="custom" dataDxfId="260" totalsRowDxfId="261">
      <totalsRowFormula>SUBTOTAL(109,N5:N14)</totalsRowFormula>
    </tableColumn>
    <tableColumn id="24" xr3:uid="{00000000-0010-0000-0100-000018000000}" name="year 25/26" totalsRowFunction="custom" dataDxfId="258" totalsRowDxfId="259">
      <totalsRowFormula>SUBTOTAL(109,O5:O14)</totalsRowFormula>
    </tableColumn>
    <tableColumn id="25" xr3:uid="{00000000-0010-0000-0100-000019000000}" name="year 26/27" totalsRowFunction="custom" dataDxfId="256" totalsRowDxfId="257">
      <totalsRowFormula>SUBTOTAL(109,P5:P14)</totalsRowFormula>
    </tableColumn>
    <tableColumn id="26" xr3:uid="{00000000-0010-0000-0100-00001A000000}" name="year 27/28" totalsRowFunction="custom" dataDxfId="254" totalsRowDxfId="255">
      <totalsRowFormula>SUBTOTAL(109,Q5:Q14)</totalsRowFormula>
    </tableColumn>
    <tableColumn id="27" xr3:uid="{00000000-0010-0000-0100-00001B000000}" name="year 28/29" totalsRowFunction="custom" dataDxfId="252" totalsRowDxfId="253">
      <totalsRowFormula>SUBTOTAL(109,R5:R14)</totalsRowFormula>
    </tableColumn>
    <tableColumn id="28" xr3:uid="{00000000-0010-0000-0100-00001C000000}" name="year 29/30" totalsRowFunction="custom" dataDxfId="250" totalsRowDxfId="251">
      <totalsRowFormula>SUBTOTAL(109,S5:S14)</totalsRowFormula>
    </tableColumn>
    <tableColumn id="29" xr3:uid="{00000000-0010-0000-0100-00001D000000}" name="year 30/31" totalsRowFunction="custom" dataDxfId="248" totalsRowDxfId="249">
      <totalsRowFormula>SUBTOTAL(109,T5:T14)</totalsRowFormula>
    </tableColumn>
    <tableColumn id="30" xr3:uid="{00000000-0010-0000-0100-00001E000000}" name="year 31/32" totalsRowFunction="custom" dataDxfId="246" totalsRowDxfId="247">
      <totalsRowFormula>SUBTOTAL(109,U5:U14)</totalsRowFormula>
    </tableColumn>
    <tableColumn id="31" xr3:uid="{00000000-0010-0000-0100-00001F000000}" name="year 32/33" totalsRowFunction="custom" dataDxfId="244" totalsRowDxfId="245">
      <totalsRowFormula>SUBTOTAL(109,V5:V14)</totalsRowFormula>
    </tableColumn>
    <tableColumn id="32" xr3:uid="{00000000-0010-0000-0100-000020000000}" name="Later Years" totalsRowFunction="custom" dataDxfId="242" totalsRowDxfId="243">
      <totalsRowFormula>SUBTOTAL(109,W5:W14)</totalsRowFormula>
    </tableColumn>
    <tableColumn id="36" xr3:uid="{E4A515F1-8226-49FA-AADB-AF14ABF10C54}" name="Totals" totalsRowFunction="custom" dataDxfId="240" totalsRowDxfId="241">
      <calculatedColumnFormula>SUM(Table1[[#This Row],[year 23/24]:[Later Years]])</calculatedColumnFormula>
      <totalsRowFormula>SUBTOTAL(109,X5:X14)</totalsRow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6E7B5921-C52A-4256-9027-63E65F470CD6}" name="Table17" displayName="Table17" ref="A20:H26" totalsRowShown="0" headerRowDxfId="76" dataDxfId="75">
  <autoFilter ref="A20:H26" xr:uid="{6E7B5921-C52A-4256-9027-63E65F470CD6}"/>
  <tableColumns count="8">
    <tableColumn id="1" xr3:uid="{FFF3EBFD-6231-4803-A3A8-300DADED79AA}" name="HLA Ref" dataDxfId="74"/>
    <tableColumn id="3" xr3:uid="{CDEC7F21-8F6F-4D8F-9C10-3FDFEB9BCBF3}" name="Date Added" dataDxfId="73"/>
    <tableColumn id="4" xr3:uid="{909DBFA3-CCD5-4E1F-94AA-312E87D4DB9C}" name="Site" dataDxfId="72"/>
    <tableColumn id="5" xr3:uid="{78A61079-02C5-4DB2-9EFB-DDAA562019D8}" name="Site Area (ha)" dataDxfId="71"/>
    <tableColumn id="8" xr3:uid="{04886C7D-A1D0-40A1-AF08-D3BA93748F45}" name="Last Approval Date" dataDxfId="70"/>
    <tableColumn id="10" xr3:uid="{71A71884-ECAD-487B-A2CF-31546AD16AB9}" name="Site Status" dataDxfId="69"/>
    <tableColumn id="11" xr3:uid="{69A6A01F-EE79-490E-859E-EAEC987C1768}" name="Site Capacity" dataDxfId="68"/>
    <tableColumn id="16" xr3:uid="{B83ECDC7-EC02-4811-94D3-2E439A2474D1}" name="Units to build" dataDxfId="6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8CF5610-9CC4-4838-8E8F-1BEE785B86D3}" name="Table18" displayName="Table18" ref="A5:H8" totalsRowShown="0" headerRowDxfId="66" dataDxfId="65">
  <autoFilter ref="A5:H8" xr:uid="{08CF5610-9CC4-4838-8E8F-1BEE785B86D3}"/>
  <tableColumns count="8">
    <tableColumn id="1" xr3:uid="{9398E3EF-453F-434D-91E4-AA6BC7217F23}" name="HLA Ref" dataDxfId="64"/>
    <tableColumn id="3" xr3:uid="{3490D09B-CE97-4536-8341-E4E292E8E545}" name="Date Added" dataDxfId="63"/>
    <tableColumn id="4" xr3:uid="{FEEC671D-4038-4BE5-A498-CEC24D78023D}" name="Site" dataDxfId="62"/>
    <tableColumn id="5" xr3:uid="{3F7F89CE-D6F2-4016-AB48-72A2D04C9B00}" name="Site Area (ha)" dataDxfId="61"/>
    <tableColumn id="8" xr3:uid="{839454C6-C9CD-46FD-B04D-1B58BBE06F9B}" name="Last Approval Date" dataDxfId="60"/>
    <tableColumn id="10" xr3:uid="{641571F6-49BC-4330-88CF-653DF32A4393}" name="Site Status" dataDxfId="59"/>
    <tableColumn id="11" xr3:uid="{BC5D5467-7637-4C59-A49C-C3EAF82CC8B3}" name="Site Capacity" dataDxfId="58"/>
    <tableColumn id="16" xr3:uid="{2F10ED5C-0C91-4A2E-BA8B-A9C138AB8ABF}" name="Units to build" dataDxfId="5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949F51C6-3BF2-4DA2-9863-CAF8B7D92551}" name="Table19" displayName="Table19" ref="A9:H11" totalsRowShown="0" headerRowDxfId="56" dataDxfId="55">
  <autoFilter ref="A9:H11" xr:uid="{949F51C6-3BF2-4DA2-9863-CAF8B7D92551}"/>
  <tableColumns count="8">
    <tableColumn id="1" xr3:uid="{BF69FFBD-E2F6-43D4-B93F-51863453AF17}" name="HLA Ref" dataDxfId="54"/>
    <tableColumn id="3" xr3:uid="{A2CE0702-AAAA-401A-9A8F-59E09911B4F4}" name="Date Added" dataDxfId="53"/>
    <tableColumn id="4" xr3:uid="{58FD6C10-76A5-428E-B8D5-CA001F9D50D6}" name="Site" dataDxfId="52"/>
    <tableColumn id="5" xr3:uid="{7DDC0D77-8659-49F0-8770-AB9A2AEA2636}" name="Site Area (ha)" dataDxfId="51"/>
    <tableColumn id="8" xr3:uid="{E232A7E1-4B47-4E59-BC13-576DB0D4F42D}" name="Last Approval Date" dataDxfId="50"/>
    <tableColumn id="10" xr3:uid="{9905BD23-703B-4174-A649-2A43A791C986}" name="Site Status"/>
    <tableColumn id="11" xr3:uid="{1FB9D5C4-82F5-4661-91CC-BF5C1BA74552}" name="Site Capacity" dataDxfId="49"/>
    <tableColumn id="16" xr3:uid="{77AC28F7-DADF-4D65-8EBF-DAA5A4BF40CC}" name="Units to build" dataDxfId="48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A628327F-13DE-4637-821E-D623D6F56186}" name="Table20" displayName="Table20" ref="A13:H18" totalsRowCount="1" headerRowDxfId="47" dataDxfId="46">
  <autoFilter ref="A13:H17" xr:uid="{A628327F-13DE-4637-821E-D623D6F56186}"/>
  <tableColumns count="8">
    <tableColumn id="1" xr3:uid="{93443E08-8DF8-41CD-8753-5189CC84A390}" name="HLA Ref" dataDxfId="44" totalsRowDxfId="45"/>
    <tableColumn id="3" xr3:uid="{18D6BC1D-C4A7-441F-B742-CC2E5B941306}" name="Date Added" dataDxfId="42" totalsRowDxfId="43"/>
    <tableColumn id="4" xr3:uid="{E782FB23-F976-41E5-8F8B-087598080864}" name="Site" dataDxfId="40" totalsRowDxfId="41"/>
    <tableColumn id="5" xr3:uid="{72D1B9F0-6234-4111-AD72-3B59DE9DD4DC}" name="Site Area (ha)" dataDxfId="38" totalsRowDxfId="39"/>
    <tableColumn id="8" xr3:uid="{B5105B90-99F9-4040-B533-F829F5CA7C49}" name="Last Approval Date" dataDxfId="36" totalsRowDxfId="37"/>
    <tableColumn id="10" xr3:uid="{3CDAE2BE-19C0-4733-90EB-AE1D1AB26521}" name="Site Status" dataDxfId="34" totalsRowDxfId="35"/>
    <tableColumn id="11" xr3:uid="{E30A3E55-B434-4920-8060-416FD6664A40}" name="Site Capacity" dataDxfId="32" totalsRowDxfId="33"/>
    <tableColumn id="16" xr3:uid="{0DF97D8E-0B54-49DE-B85F-A7D08C7D7B3F}" name="Units to build" dataDxfId="30" totalsRowDxfId="31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ble7" displayName="Table7" ref="A4:N25" totalsRowShown="0" headerRowDxfId="29" dataDxfId="28">
  <autoFilter ref="A4:N25" xr:uid="{00000000-0009-0000-0100-000007000000}"/>
  <sortState xmlns:xlrd2="http://schemas.microsoft.com/office/spreadsheetml/2017/richdata2" ref="A5:N25">
    <sortCondition ref="A4:A25"/>
  </sortState>
  <tableColumns count="14">
    <tableColumn id="2" xr3:uid="{00000000-0010-0000-0500-000002000000}" name="HLA Ref" dataDxfId="27"/>
    <tableColumn id="3" xr3:uid="{00000000-0010-0000-0500-000003000000}" name="LDP 2019 Ref" dataDxfId="26"/>
    <tableColumn id="4" xr3:uid="{00000000-0010-0000-0500-000004000000}" name="Date Added" dataDxfId="25"/>
    <tableColumn id="5" xr3:uid="{00000000-0010-0000-0500-000005000000}" name="Site" dataDxfId="24"/>
    <tableColumn id="1" xr3:uid="{9272C817-9373-45EE-85BB-BE837FC24168}" name="Owner/ Developer" dataDxfId="23"/>
    <tableColumn id="6" xr3:uid="{00000000-0010-0000-0500-000006000000}" name="Site Area (ha)" dataDxfId="22"/>
    <tableColumn id="9" xr3:uid="{00000000-0010-0000-0500-000009000000}" name="Last Approval" dataDxfId="21"/>
    <tableColumn id="11" xr3:uid="{00000000-0010-0000-0500-00000B000000}" name="Site Status" dataDxfId="20"/>
    <tableColumn id="12" xr3:uid="{00000000-0010-0000-0500-00000C000000}" name="Date Site Completed" dataDxfId="19"/>
    <tableColumn id="13" xr3:uid="{00000000-0010-0000-0500-00000D000000}" name="Site Capacity" dataDxfId="18"/>
    <tableColumn id="16" xr3:uid="{00000000-0010-0000-0500-000010000000}" name="Complete 22/23" dataDxfId="17"/>
    <tableColumn id="17" xr3:uid="{00000000-0010-0000-0500-000011000000}" name="Total Complete" dataDxfId="16"/>
    <tableColumn id="19" xr3:uid="{00000000-0010-0000-0500-000013000000}" name="Greenfield / Brownfield" dataDxfId="15"/>
    <tableColumn id="21" xr3:uid="{00000000-0010-0000-0500-000015000000}" name="Tenure Type" dataDxfId="1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8" displayName="Table8" ref="A4:L21" totalsRowShown="0" headerRowDxfId="13" dataDxfId="12">
  <autoFilter ref="A4:L21" xr:uid="{00000000-0009-0000-0100-000008000000}"/>
  <sortState xmlns:xlrd2="http://schemas.microsoft.com/office/spreadsheetml/2017/richdata2" ref="A5:L21">
    <sortCondition descending="1" ref="I4:I21"/>
  </sortState>
  <tableColumns count="12">
    <tableColumn id="2" xr3:uid="{00000000-0010-0000-0700-000002000000}" name="HLA Ref" dataDxfId="11"/>
    <tableColumn id="3" xr3:uid="{00000000-0010-0000-0700-000003000000}" name="LDP 2019 Ref" dataDxfId="10"/>
    <tableColumn id="4" xr3:uid="{00000000-0010-0000-0700-000004000000}" name="Date Added" dataDxfId="9"/>
    <tableColumn id="5" xr3:uid="{00000000-0010-0000-0700-000005000000}" name="Site" dataDxfId="8"/>
    <tableColumn id="1" xr3:uid="{AEFECFD4-EE95-44DA-B45A-95AE9D31873A}" name="Owner / Developer" dataDxfId="7"/>
    <tableColumn id="6" xr3:uid="{00000000-0010-0000-0700-000006000000}" name="Site Area (ha)" dataDxfId="6"/>
    <tableColumn id="9" xr3:uid="{00000000-0010-0000-0700-000009000000}" name="Last Approval Date" dataDxfId="5"/>
    <tableColumn id="11" xr3:uid="{00000000-0010-0000-0700-00000B000000}" name="Site Status" dataDxfId="4"/>
    <tableColumn id="12" xr3:uid="{00000000-0010-0000-0700-00000C000000}" name="Date Expired" dataDxfId="3"/>
    <tableColumn id="13" xr3:uid="{00000000-0010-0000-0700-00000D000000}" name="Site Capacity" dataDxfId="2"/>
    <tableColumn id="19" xr3:uid="{00000000-0010-0000-0700-000013000000}" name="Greenfield/ Brownfield" dataDxfId="1"/>
    <tableColumn id="21" xr3:uid="{00000000-0010-0000-0700-000015000000}" name="Tenure Type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4:X83" totalsRowCount="1" headerRowDxfId="239" dataDxfId="238">
  <autoFilter ref="A4:X82" xr:uid="{00000000-0009-0000-0100-000002000000}"/>
  <sortState xmlns:xlrd2="http://schemas.microsoft.com/office/spreadsheetml/2017/richdata2" ref="A5:X82">
    <sortCondition ref="A4:A82"/>
  </sortState>
  <tableColumns count="24">
    <tableColumn id="2" xr3:uid="{00000000-0010-0000-0000-000002000000}" name="HLA Ref" totalsRowLabel="Totals" dataDxfId="236" totalsRowDxfId="237"/>
    <tableColumn id="3" xr3:uid="{00000000-0010-0000-0000-000003000000}" name="LDP 2019 Ref" dataDxfId="234" totalsRowDxfId="235"/>
    <tableColumn id="4" xr3:uid="{00000000-0010-0000-0000-000004000000}" name="Date Added" dataDxfId="232" totalsRowDxfId="233"/>
    <tableColumn id="5" xr3:uid="{00000000-0010-0000-0000-000005000000}" name="Site" dataDxfId="230" totalsRowDxfId="231"/>
    <tableColumn id="7" xr3:uid="{D1E26815-AEEA-4EA5-B11F-0650D38EB3CE}" name="Owner / Developer" dataDxfId="228" totalsRowDxfId="229"/>
    <tableColumn id="6" xr3:uid="{00000000-0010-0000-0000-000006000000}" name="Site Area (ha)" dataDxfId="226" totalsRowDxfId="227"/>
    <tableColumn id="9" xr3:uid="{00000000-0010-0000-0000-000009000000}" name="Last Approval Date" dataDxfId="224" totalsRowDxfId="225"/>
    <tableColumn id="11" xr3:uid="{00000000-0010-0000-0000-00000B000000}" name="Site Status" dataDxfId="222" totalsRowDxfId="223"/>
    <tableColumn id="13" xr3:uid="{00000000-0010-0000-0000-00000D000000}" name="Site Capacity" totalsRowFunction="sum" dataDxfId="220" totalsRowDxfId="221"/>
    <tableColumn id="16" xr3:uid="{00000000-0010-0000-0000-000010000000}" name="Complete 22/23" totalsRowFunction="custom" dataDxfId="218" totalsRowDxfId="219">
      <totalsRowFormula>SUBTOTAL(109,J5:J82)</totalsRowFormula>
    </tableColumn>
    <tableColumn id="18" xr3:uid="{00000000-0010-0000-0000-000012000000}" name="Units to build" totalsRowFunction="custom" dataDxfId="216" totalsRowDxfId="217">
      <totalsRowFormula>SUBTOTAL(109,K5:K82)</totalsRowFormula>
    </tableColumn>
    <tableColumn id="21" xr3:uid="{00000000-0010-0000-0000-000015000000}" name="Tenure Type" dataDxfId="214" totalsRowDxfId="215"/>
    <tableColumn id="23" xr3:uid="{00000000-0010-0000-0000-000017000000}" name="year 23/24" totalsRowFunction="custom" dataDxfId="212" totalsRowDxfId="213">
      <totalsRowFormula>SUBTOTAL(109,M5:M82)</totalsRowFormula>
    </tableColumn>
    <tableColumn id="24" xr3:uid="{00000000-0010-0000-0000-000018000000}" name="year 24/25" totalsRowFunction="custom" dataDxfId="210" totalsRowDxfId="211">
      <totalsRowFormula>SUBTOTAL(109,N5:N82)</totalsRowFormula>
    </tableColumn>
    <tableColumn id="25" xr3:uid="{00000000-0010-0000-0000-000019000000}" name="year 25/26" totalsRowFunction="custom" dataDxfId="208" totalsRowDxfId="209">
      <totalsRowFormula>SUBTOTAL(109,O5:O82)</totalsRowFormula>
    </tableColumn>
    <tableColumn id="26" xr3:uid="{00000000-0010-0000-0000-00001A000000}" name="year 26/27" totalsRowFunction="custom" dataDxfId="206" totalsRowDxfId="207">
      <totalsRowFormula>SUBTOTAL(109,P5:P82)</totalsRowFormula>
    </tableColumn>
    <tableColumn id="27" xr3:uid="{00000000-0010-0000-0000-00001B000000}" name="year 27/28" totalsRowFunction="custom" dataDxfId="204" totalsRowDxfId="205">
      <totalsRowFormula>SUBTOTAL(109,Q5:Q82)</totalsRowFormula>
    </tableColumn>
    <tableColumn id="28" xr3:uid="{00000000-0010-0000-0000-00001C000000}" name="year 28/29" totalsRowFunction="custom" dataDxfId="202" totalsRowDxfId="203">
      <totalsRowFormula>SUBTOTAL(109,R5:R82)</totalsRowFormula>
    </tableColumn>
    <tableColumn id="29" xr3:uid="{00000000-0010-0000-0000-00001D000000}" name="year 29/30" totalsRowFunction="custom" dataDxfId="200" totalsRowDxfId="201">
      <totalsRowFormula>SUBTOTAL(109,S5:S82)</totalsRowFormula>
    </tableColumn>
    <tableColumn id="30" xr3:uid="{00000000-0010-0000-0000-00001E000000}" name="year 30/31" totalsRowFunction="custom" dataDxfId="198" totalsRowDxfId="199">
      <totalsRowFormula>SUBTOTAL(109,T5:T82)</totalsRowFormula>
    </tableColumn>
    <tableColumn id="31" xr3:uid="{00000000-0010-0000-0000-00001F000000}" name="year 31/32" totalsRowFunction="custom" dataDxfId="196" totalsRowDxfId="197">
      <totalsRowFormula>SUBTOTAL(109,U5:U82)</totalsRowFormula>
    </tableColumn>
    <tableColumn id="32" xr3:uid="{00000000-0010-0000-0000-000020000000}" name="year 32/33" totalsRowFunction="custom" dataDxfId="194" totalsRowDxfId="195">
      <totalsRowFormula>SUBTOTAL(109,V5:V82)</totalsRowFormula>
    </tableColumn>
    <tableColumn id="33" xr3:uid="{00000000-0010-0000-0000-000021000000}" name="Later Years" totalsRowFunction="custom" dataDxfId="192" totalsRowDxfId="193">
      <totalsRowFormula>SUBTOTAL(109,W5:W82)</totalsRowFormula>
    </tableColumn>
    <tableColumn id="1" xr3:uid="{0EBE1AAB-B4BA-417E-AA89-3B64AD3B7C4D}" name="Totals" totalsRowFunction="custom" dataDxfId="190" totalsRowDxfId="191">
      <calculatedColumnFormula>SUM(Table2[[#This Row],[year 23/24]:[Later Years]])</calculatedColumnFormula>
      <totalsRowFormula>SUBTOTAL(109,X5:X82)</totalsRow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4:O11" totalsRowShown="0" headerRowDxfId="189" dataDxfId="188">
  <autoFilter ref="A4:O11" xr:uid="{00000000-0009-0000-0100-000003000000}"/>
  <tableColumns count="15">
    <tableColumn id="1" xr3:uid="{00000000-0010-0000-0200-000001000000}" name="HLA Ref" dataDxfId="187"/>
    <tableColumn id="2" xr3:uid="{00000000-0010-0000-0200-000002000000}" name="LDP 2019 Ref" dataDxfId="186"/>
    <tableColumn id="3" xr3:uid="{00000000-0010-0000-0200-000003000000}" name="Date Added" dataDxfId="185"/>
    <tableColumn id="4" xr3:uid="{00000000-0010-0000-0200-000004000000}" name="Site" dataDxfId="184"/>
    <tableColumn id="5" xr3:uid="{00000000-0010-0000-0200-000005000000}" name="Site Area (ha)" dataDxfId="183"/>
    <tableColumn id="8" xr3:uid="{00000000-0010-0000-0200-000008000000}" name="Last Approval Date" dataDxfId="182"/>
    <tableColumn id="9" xr3:uid="{00000000-0010-0000-0200-000009000000}" name="Site Type" dataDxfId="181"/>
    <tableColumn id="10" xr3:uid="{00000000-0010-0000-0200-00000A000000}" name="Site Status" dataDxfId="180"/>
    <tableColumn id="12" xr3:uid="{00000000-0010-0000-0200-00000C000000}" name="Site Capacity" dataDxfId="179"/>
    <tableColumn id="15" xr3:uid="{00000000-0010-0000-0200-00000F000000}" name="Complete 22/23" dataDxfId="178"/>
    <tableColumn id="16" xr3:uid="{00000000-0010-0000-0200-000010000000}" name="Total Completions" dataDxfId="177"/>
    <tableColumn id="17" xr3:uid="{00000000-0010-0000-0200-000011000000}" name="Units to build" dataDxfId="176"/>
    <tableColumn id="20" xr3:uid="{00000000-0010-0000-0200-000014000000}" name="TenureType" dataDxfId="175"/>
    <tableColumn id="21" xr3:uid="{00000000-0010-0000-0200-000015000000}" name="Owner / Developer" dataDxfId="174"/>
    <tableColumn id="36" xr3:uid="{77D1E73C-EB17-4D5E-B3B8-D6FEE76774B8}" name="Reason Constrained " dataDxfId="17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le6" displayName="Table6" ref="A4:R6" totalsRowShown="0" headerRowDxfId="172" dataDxfId="171">
  <autoFilter ref="A4:R6" xr:uid="{00000000-0009-0000-0100-000006000000}"/>
  <tableColumns count="18">
    <tableColumn id="2" xr3:uid="{00000000-0010-0000-0400-000002000000}" name="HLA Ref" dataDxfId="170"/>
    <tableColumn id="3" xr3:uid="{00000000-0010-0000-0400-000003000000}" name="LDP 2019 Ref" dataDxfId="169"/>
    <tableColumn id="4" xr3:uid="{00000000-0010-0000-0400-000004000000}" name="Date Added" dataDxfId="168"/>
    <tableColumn id="5" xr3:uid="{00000000-0010-0000-0400-000005000000}" name="Site" dataDxfId="167"/>
    <tableColumn id="7" xr3:uid="{E612E474-B7DC-4EB4-9B89-8F448964DF02}" name="Owner / Developer" dataDxfId="166"/>
    <tableColumn id="6" xr3:uid="{00000000-0010-0000-0400-000006000000}" name="Site Area (ha)" dataDxfId="165"/>
    <tableColumn id="9" xr3:uid="{00000000-0010-0000-0400-000009000000}" name="Last Approval Date" dataDxfId="164"/>
    <tableColumn id="10" xr3:uid="{00000000-0010-0000-0400-00000A000000}" name="Site Type" dataDxfId="163"/>
    <tableColumn id="11" xr3:uid="{00000000-0010-0000-0400-00000B000000}" name="Site Status" dataDxfId="162"/>
    <tableColumn id="12" xr3:uid="{00000000-0010-0000-0400-00000C000000}" name="Date Expired" dataDxfId="161"/>
    <tableColumn id="13" xr3:uid="{00000000-0010-0000-0400-00000D000000}" name="Site Capacity" dataDxfId="160"/>
    <tableColumn id="16" xr3:uid="{00000000-0010-0000-0400-000010000000}" name="Complete 22/23" dataDxfId="159"/>
    <tableColumn id="17" xr3:uid="{00000000-0010-0000-0400-000011000000}" name="Total Completions" dataDxfId="158"/>
    <tableColumn id="18" xr3:uid="{00000000-0010-0000-0400-000012000000}" name="Units to build" dataDxfId="157"/>
    <tableColumn id="19" xr3:uid="{00000000-0010-0000-0400-000013000000}" name="Greenfield/ Brownfield" dataDxfId="156"/>
    <tableColumn id="20" xr3:uid="{00000000-0010-0000-0400-000014000000}" name="Windfall site" dataDxfId="155"/>
    <tableColumn id="21" xr3:uid="{00000000-0010-0000-0400-000015000000}" name="Tenure Type" dataDxfId="154"/>
    <tableColumn id="1" xr3:uid="{E00789F2-D170-4315-AC03-7E5C2518BD6D}" name="Reason Constrained" dataDxfId="15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3D77B0B-CADA-44FE-BDD1-53403D215E90}" name="Table11" displayName="Table11" ref="A83:H91" totalsRowCount="1" headerRowDxfId="152" dataDxfId="151" totalsRowBorderDxfId="150">
  <autoFilter ref="A83:H90" xr:uid="{73D77B0B-CADA-44FE-BDD1-53403D215E90}"/>
  <tableColumns count="8">
    <tableColumn id="1" xr3:uid="{E0354028-CD15-409D-B6F5-5E41D1B55FFD}" name="HLA Ref" dataDxfId="148" totalsRowDxfId="149"/>
    <tableColumn id="3" xr3:uid="{05E645B9-6BC6-441E-A066-D92BD46C055F}" name="Date Added" dataDxfId="146" totalsRowDxfId="147"/>
    <tableColumn id="4" xr3:uid="{5701E893-FD2B-42DE-8D75-9EBF8446311C}" name="Site" dataDxfId="144" totalsRowDxfId="145"/>
    <tableColumn id="5" xr3:uid="{21062224-4263-400A-BE38-DAEBC2F7521C}" name="Site Area (ha)" dataDxfId="142" totalsRowDxfId="143"/>
    <tableColumn id="8" xr3:uid="{832864D6-F455-4635-B6AE-E9A8FE99533F}" name="Last Approval Date" dataDxfId="140" totalsRowDxfId="141"/>
    <tableColumn id="10" xr3:uid="{6FFBDCC6-5C97-4066-B5B7-4896B4867240}" name="Site Status" dataDxfId="138" totalsRowDxfId="139"/>
    <tableColumn id="11" xr3:uid="{7D31F831-C151-43BB-BD93-8CE8189FDB22}" name="Site Capacity" dataDxfId="136" totalsRowDxfId="137"/>
    <tableColumn id="16" xr3:uid="{695B8F41-F001-4F6C-8FE7-4256203D450F}" name="Units to build" dataDxfId="134" totalsRowDxfId="13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82E8D75-17F8-4C58-BA8C-A44FA79CAE4B}" name="Table12" displayName="Table12" ref="A66:H79" totalsRowCount="1" headerRowDxfId="133" dataDxfId="132">
  <autoFilter ref="A66:H78" xr:uid="{082E8D75-17F8-4C58-BA8C-A44FA79CAE4B}"/>
  <tableColumns count="8">
    <tableColumn id="1" xr3:uid="{663263A1-DFC5-484B-A77B-201E340D0C18}" name="HLA Ref" dataDxfId="130" totalsRowDxfId="131"/>
    <tableColumn id="3" xr3:uid="{61FC8F95-7C95-4AB9-8EB8-17D6DBD22CA7}" name="Date Added" dataDxfId="128" totalsRowDxfId="129"/>
    <tableColumn id="4" xr3:uid="{A52DF870-90B8-44A2-B163-82745FE22126}" name="Site" dataDxfId="126" totalsRowDxfId="127"/>
    <tableColumn id="5" xr3:uid="{BF9A9568-CA0F-4E50-9A7C-436A3A5494A6}" name="Site Area (ha)" dataDxfId="124" totalsRowDxfId="125"/>
    <tableColumn id="8" xr3:uid="{FCD8DD5B-F724-43A6-976B-1155EC0C7D90}" name="Last Approval Date" dataDxfId="122" totalsRowDxfId="123"/>
    <tableColumn id="10" xr3:uid="{9DB595D0-AB5F-4E16-AACF-1A18451D7C8D}" name="Site Status" dataDxfId="120" totalsRowDxfId="121"/>
    <tableColumn id="11" xr3:uid="{0879ABA0-E0B3-4AC0-AD69-FFEBC8B4B4AC}" name="Site Capacity" dataDxfId="118" totalsRowDxfId="119"/>
    <tableColumn id="16" xr3:uid="{C672267E-9443-4423-8F26-AD8418874CC3}" name="Units to build" dataDxfId="116" totalsRowDxfId="117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20A85CF-762F-4FCE-B99B-C4F8A27B17F7}" name="Table13" displayName="Table13" ref="A40:H64" totalsRowCount="1" headerRowDxfId="115" dataDxfId="114" tableBorderDxfId="113">
  <autoFilter ref="A40:H63" xr:uid="{B20A85CF-762F-4FCE-B99B-C4F8A27B17F7}"/>
  <tableColumns count="8">
    <tableColumn id="1" xr3:uid="{4F66F169-CF5D-48B7-8C98-FF230EDC4CC3}" name="HLA Ref" dataDxfId="111" totalsRowDxfId="112"/>
    <tableColumn id="3" xr3:uid="{CF98B906-B093-4BD6-8CA1-9EF54D73C712}" name="Date Added" dataDxfId="109" totalsRowDxfId="110"/>
    <tableColumn id="4" xr3:uid="{0916CB1B-8440-441A-A67B-D49AE957ADB5}" name="Site" dataDxfId="107" totalsRowDxfId="108"/>
    <tableColumn id="5" xr3:uid="{20857C0D-5528-4E03-9993-FD388C652A34}" name="Site Area (ha)" dataDxfId="105" totalsRowDxfId="106"/>
    <tableColumn id="8" xr3:uid="{94849A22-277A-4259-8260-D3C5C90A36E3}" name="Last Approval Date" dataDxfId="103" totalsRowDxfId="104"/>
    <tableColumn id="10" xr3:uid="{13E9458E-3B47-4341-BD65-0A0ABB914DBB}" name="Site Status" dataDxfId="101" totalsRowDxfId="102"/>
    <tableColumn id="11" xr3:uid="{81922919-12F8-4AB1-9097-E53254EF235D}" name="Site Capacity" dataDxfId="99" totalsRowDxfId="100"/>
    <tableColumn id="16" xr3:uid="{51C08A7E-7DC4-477D-86B4-E982DB9EF6D0}" name="Units to build" dataDxfId="97" totalsRowDxfId="98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1FDCD72D-244F-468D-85C0-A3BB9691019A}" name="Table14" displayName="Table14" ref="A35:H37" totalsRowShown="0" headerRowDxfId="96" dataDxfId="95">
  <autoFilter ref="A35:H37" xr:uid="{1FDCD72D-244F-468D-85C0-A3BB9691019A}"/>
  <tableColumns count="8">
    <tableColumn id="1" xr3:uid="{487C04AD-FB4D-488B-A06C-5B5898DEF4D4}" name="HLA Ref" dataDxfId="94"/>
    <tableColumn id="3" xr3:uid="{C075E6DC-9249-467A-8DB6-242B6C64085A}" name="Date Added" dataDxfId="93"/>
    <tableColumn id="4" xr3:uid="{5E26D9CA-EE0B-411E-A604-C710795AF03D}" name="Site" dataDxfId="92"/>
    <tableColumn id="5" xr3:uid="{9016BF19-2EF5-4BF1-8071-29A87C47B95A}" name="Site Area (ha)" dataDxfId="91"/>
    <tableColumn id="8" xr3:uid="{E4068F77-4BDB-4529-83FC-6F2057A0FB2B}" name="Last Approval Date" dataDxfId="90"/>
    <tableColumn id="10" xr3:uid="{FF1C3897-00CA-41E7-8366-90EE10097AA0}" name="Site Status" dataDxfId="89"/>
    <tableColumn id="11" xr3:uid="{9336FDCD-386C-4433-BDAF-70BDA8BD6B7F}" name="Site Capacity" dataDxfId="88"/>
    <tableColumn id="16" xr3:uid="{EFB1C6DB-1183-436F-B39D-D3430F323464}" name="Units to build" dataDxfId="87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AAC38F51-C9E5-42D4-85D1-EDE2B0A01575}" name="Table16" displayName="Table16" ref="A29:H33" totalsRowShown="0" headerRowDxfId="86" dataDxfId="85">
  <autoFilter ref="A29:H33" xr:uid="{AAC38F51-C9E5-42D4-85D1-EDE2B0A01575}"/>
  <tableColumns count="8">
    <tableColumn id="1" xr3:uid="{49DADFD5-9826-467E-B238-4DE25647FE51}" name="HLA Ref" dataDxfId="84"/>
    <tableColumn id="3" xr3:uid="{BA3F1371-6C64-44F7-9B48-B682115DD61F}" name="Date Added" dataDxfId="83"/>
    <tableColumn id="4" xr3:uid="{90D0046F-A2D8-4D79-9E61-2376F4EA6E59}" name="Site" dataDxfId="82"/>
    <tableColumn id="5" xr3:uid="{26F4CCD6-2B41-4358-8E21-F17FBDBE6A44}" name="Site Area (ha)" dataDxfId="81"/>
    <tableColumn id="8" xr3:uid="{84FD8499-E40A-4252-8DE2-980D082ADA25}" name="Last Approval Date" dataDxfId="80"/>
    <tableColumn id="10" xr3:uid="{4B6CE70A-7012-42C1-AD4F-AC071AC369AD}" name="Site Status" dataDxfId="79"/>
    <tableColumn id="11" xr3:uid="{F2E4BE7D-145F-4097-A767-BEE46FDD7485}" name="Site Capacity" dataDxfId="78"/>
    <tableColumn id="16" xr3:uid="{C3286D83-6BA8-404D-94B2-9E70B795C13C}" name="Units to build" dataDxfId="7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2.xml"/><Relationship Id="rId3" Type="http://schemas.openxmlformats.org/officeDocument/2006/relationships/table" Target="../tables/table7.xml"/><Relationship Id="rId7" Type="http://schemas.openxmlformats.org/officeDocument/2006/relationships/table" Target="../tables/table11.xml"/><Relationship Id="rId2" Type="http://schemas.openxmlformats.org/officeDocument/2006/relationships/table" Target="../tables/table6.xml"/><Relationship Id="rId1" Type="http://schemas.openxmlformats.org/officeDocument/2006/relationships/table" Target="../tables/table5.xml"/><Relationship Id="rId6" Type="http://schemas.openxmlformats.org/officeDocument/2006/relationships/table" Target="../tables/table10.xml"/><Relationship Id="rId5" Type="http://schemas.openxmlformats.org/officeDocument/2006/relationships/table" Target="../tables/table9.xml"/><Relationship Id="rId4" Type="http://schemas.openxmlformats.org/officeDocument/2006/relationships/table" Target="../tables/table8.xml"/><Relationship Id="rId9" Type="http://schemas.openxmlformats.org/officeDocument/2006/relationships/table" Target="../tables/table1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15"/>
  <sheetViews>
    <sheetView tabSelected="1" topLeftCell="D1" zoomScale="70" zoomScaleNormal="70" workbookViewId="0">
      <selection activeCell="G1" sqref="G1:G1048576"/>
    </sheetView>
  </sheetViews>
  <sheetFormatPr defaultColWidth="8.85546875" defaultRowHeight="15"/>
  <cols>
    <col min="1" max="1" width="10" style="5" customWidth="1"/>
    <col min="2" max="2" width="13.28515625" style="7" customWidth="1"/>
    <col min="3" max="3" width="12.28515625" style="70" customWidth="1"/>
    <col min="4" max="4" width="41.28515625" style="5" bestFit="1" customWidth="1"/>
    <col min="5" max="5" width="13.140625" style="5" customWidth="1"/>
    <col min="6" max="6" width="9.7109375" style="4" customWidth="1"/>
    <col min="7" max="7" width="12.42578125" style="83" customWidth="1"/>
    <col min="8" max="8" width="17" style="5" customWidth="1"/>
    <col min="9" max="9" width="11.140625" style="1" customWidth="1"/>
    <col min="10" max="10" width="11.7109375" style="7" customWidth="1"/>
    <col min="11" max="11" width="10.85546875" style="7" customWidth="1"/>
    <col min="12" max="12" width="9" style="5" customWidth="1"/>
    <col min="13" max="13" width="7.5703125" style="7" customWidth="1"/>
    <col min="14" max="24" width="7.7109375" style="7" customWidth="1"/>
    <col min="25" max="16384" width="8.85546875" style="5"/>
  </cols>
  <sheetData>
    <row r="1" spans="1:24" ht="18.75">
      <c r="A1" s="68" t="s">
        <v>0</v>
      </c>
    </row>
    <row r="3" spans="1:24">
      <c r="A3" s="69"/>
      <c r="B3" s="69"/>
      <c r="C3" s="81"/>
      <c r="M3" s="85" t="s">
        <v>1</v>
      </c>
      <c r="N3" s="86"/>
      <c r="O3" s="86"/>
      <c r="P3" s="85" t="s">
        <v>2</v>
      </c>
      <c r="Q3" s="86"/>
      <c r="R3" s="86"/>
      <c r="S3" s="85" t="s">
        <v>3</v>
      </c>
      <c r="T3" s="86"/>
      <c r="U3" s="86"/>
      <c r="V3" s="87"/>
    </row>
    <row r="4" spans="1:24" ht="45">
      <c r="A4" s="5" t="s">
        <v>4</v>
      </c>
      <c r="B4" s="1" t="s">
        <v>5</v>
      </c>
      <c r="C4" s="70" t="s">
        <v>6</v>
      </c>
      <c r="D4" s="3" t="s">
        <v>7</v>
      </c>
      <c r="E4" s="3" t="s">
        <v>8</v>
      </c>
      <c r="F4" s="4" t="s">
        <v>9</v>
      </c>
      <c r="G4" s="70" t="s">
        <v>10</v>
      </c>
      <c r="H4" s="1" t="s">
        <v>11</v>
      </c>
      <c r="I4" s="1" t="s">
        <v>12</v>
      </c>
      <c r="J4" s="1" t="s">
        <v>13</v>
      </c>
      <c r="K4" s="1" t="s">
        <v>14</v>
      </c>
      <c r="L4" s="3" t="s">
        <v>15</v>
      </c>
      <c r="M4" s="1" t="s">
        <v>16</v>
      </c>
      <c r="N4" s="1" t="s">
        <v>17</v>
      </c>
      <c r="O4" s="1" t="s">
        <v>18</v>
      </c>
      <c r="P4" s="1" t="s">
        <v>19</v>
      </c>
      <c r="Q4" s="1" t="s">
        <v>20</v>
      </c>
      <c r="R4" s="1" t="s">
        <v>21</v>
      </c>
      <c r="S4" s="1" t="s">
        <v>22</v>
      </c>
      <c r="T4" s="1" t="s">
        <v>23</v>
      </c>
      <c r="U4" s="1" t="s">
        <v>24</v>
      </c>
      <c r="V4" s="1" t="s">
        <v>25</v>
      </c>
      <c r="W4" s="1" t="s">
        <v>26</v>
      </c>
      <c r="X4" s="19" t="s">
        <v>27</v>
      </c>
    </row>
    <row r="5" spans="1:24" ht="30">
      <c r="A5" s="5" t="s">
        <v>28</v>
      </c>
      <c r="B5" s="1"/>
      <c r="C5" s="70">
        <v>42440</v>
      </c>
      <c r="D5" s="3" t="s">
        <v>29</v>
      </c>
      <c r="E5" s="3" t="s">
        <v>30</v>
      </c>
      <c r="F5" s="4">
        <v>19.3417455847</v>
      </c>
      <c r="G5" s="70">
        <v>43410</v>
      </c>
      <c r="H5" s="3" t="s">
        <v>31</v>
      </c>
      <c r="I5" s="1">
        <v>341</v>
      </c>
      <c r="J5" s="1">
        <v>7</v>
      </c>
      <c r="K5" s="1">
        <v>139</v>
      </c>
      <c r="L5" s="3" t="s">
        <v>32</v>
      </c>
      <c r="M5" s="60">
        <v>0</v>
      </c>
      <c r="N5" s="60">
        <v>45</v>
      </c>
      <c r="O5" s="60">
        <v>45</v>
      </c>
      <c r="P5" s="60">
        <v>49</v>
      </c>
      <c r="Q5" s="60">
        <v>0</v>
      </c>
      <c r="R5" s="60">
        <v>0</v>
      </c>
      <c r="S5" s="60">
        <v>0</v>
      </c>
      <c r="T5" s="60">
        <v>0</v>
      </c>
      <c r="U5" s="60">
        <v>0</v>
      </c>
      <c r="V5" s="60">
        <v>0</v>
      </c>
      <c r="W5" s="60">
        <v>0</v>
      </c>
      <c r="X5" s="61">
        <f>SUM(Table1[[#This Row],[year 23/24]:[Later Years]])</f>
        <v>139</v>
      </c>
    </row>
    <row r="6" spans="1:24" ht="30">
      <c r="A6" s="5" t="s">
        <v>33</v>
      </c>
      <c r="B6" s="1"/>
      <c r="C6" s="70">
        <v>42158</v>
      </c>
      <c r="D6" s="3" t="s">
        <v>34</v>
      </c>
      <c r="E6" s="3" t="s">
        <v>30</v>
      </c>
      <c r="F6" s="4">
        <v>24.3312037653</v>
      </c>
      <c r="G6" s="70">
        <v>42935</v>
      </c>
      <c r="H6" s="3" t="s">
        <v>31</v>
      </c>
      <c r="I6" s="1">
        <v>230</v>
      </c>
      <c r="J6" s="1">
        <v>0</v>
      </c>
      <c r="K6" s="1">
        <v>129</v>
      </c>
      <c r="L6" s="3" t="s">
        <v>32</v>
      </c>
      <c r="M6" s="60">
        <v>33</v>
      </c>
      <c r="N6" s="60">
        <v>41</v>
      </c>
      <c r="O6" s="60">
        <v>0</v>
      </c>
      <c r="P6" s="60">
        <v>0</v>
      </c>
      <c r="Q6" s="60">
        <v>0</v>
      </c>
      <c r="R6" s="60">
        <v>55</v>
      </c>
      <c r="S6" s="60">
        <v>0</v>
      </c>
      <c r="T6" s="60">
        <v>0</v>
      </c>
      <c r="U6" s="60">
        <v>0</v>
      </c>
      <c r="V6" s="60">
        <v>0</v>
      </c>
      <c r="W6" s="60">
        <v>0</v>
      </c>
      <c r="X6" s="61">
        <f>SUM(Table1[[#This Row],[year 23/24]:[Later Years]])</f>
        <v>129</v>
      </c>
    </row>
    <row r="7" spans="1:24" ht="30">
      <c r="A7" s="5" t="s">
        <v>35</v>
      </c>
      <c r="B7" s="1"/>
      <c r="C7" s="70">
        <v>42538</v>
      </c>
      <c r="D7" s="3" t="s">
        <v>36</v>
      </c>
      <c r="E7" s="3" t="s">
        <v>30</v>
      </c>
      <c r="F7" s="4">
        <v>7.8207066296900001</v>
      </c>
      <c r="G7" s="70">
        <v>43502</v>
      </c>
      <c r="H7" s="3" t="s">
        <v>31</v>
      </c>
      <c r="I7" s="1">
        <v>100</v>
      </c>
      <c r="J7" s="1">
        <v>0</v>
      </c>
      <c r="K7" s="1">
        <v>100</v>
      </c>
      <c r="L7" s="3" t="s">
        <v>32</v>
      </c>
      <c r="M7" s="60">
        <v>0</v>
      </c>
      <c r="N7" s="60">
        <v>25</v>
      </c>
      <c r="O7" s="60">
        <v>25</v>
      </c>
      <c r="P7" s="60">
        <v>25</v>
      </c>
      <c r="Q7" s="60">
        <v>25</v>
      </c>
      <c r="R7" s="60">
        <v>0</v>
      </c>
      <c r="S7" s="60">
        <v>0</v>
      </c>
      <c r="T7" s="60">
        <v>0</v>
      </c>
      <c r="U7" s="60">
        <v>0</v>
      </c>
      <c r="V7" s="60">
        <v>0</v>
      </c>
      <c r="W7" s="60">
        <v>0</v>
      </c>
      <c r="X7" s="61">
        <f>SUM(Table1[[#This Row],[year 23/24]:[Later Years]])</f>
        <v>100</v>
      </c>
    </row>
    <row r="8" spans="1:24" ht="30">
      <c r="A8" s="5" t="s">
        <v>37</v>
      </c>
      <c r="B8" s="1"/>
      <c r="C8" s="70">
        <v>42571</v>
      </c>
      <c r="D8" s="3" t="s">
        <v>38</v>
      </c>
      <c r="E8" s="3" t="s">
        <v>39</v>
      </c>
      <c r="F8" s="4">
        <v>1.00069791266</v>
      </c>
      <c r="G8" s="70">
        <v>42571</v>
      </c>
      <c r="H8" s="3" t="s">
        <v>31</v>
      </c>
      <c r="I8" s="1">
        <v>6</v>
      </c>
      <c r="J8" s="1">
        <v>0</v>
      </c>
      <c r="K8" s="1">
        <v>6</v>
      </c>
      <c r="L8" s="3" t="s">
        <v>32</v>
      </c>
      <c r="M8" s="60">
        <v>6</v>
      </c>
      <c r="N8" s="60">
        <v>0</v>
      </c>
      <c r="O8" s="60">
        <v>0</v>
      </c>
      <c r="P8" s="60">
        <v>0</v>
      </c>
      <c r="Q8" s="60">
        <v>0</v>
      </c>
      <c r="R8" s="60">
        <v>0</v>
      </c>
      <c r="S8" s="60">
        <v>0</v>
      </c>
      <c r="T8" s="60">
        <v>0</v>
      </c>
      <c r="U8" s="60">
        <v>0</v>
      </c>
      <c r="V8" s="60">
        <v>0</v>
      </c>
      <c r="W8" s="60">
        <v>0</v>
      </c>
      <c r="X8" s="61">
        <f>SUM(Table1[[#This Row],[year 23/24]:[Later Years]])</f>
        <v>6</v>
      </c>
    </row>
    <row r="9" spans="1:24">
      <c r="A9" s="5" t="s">
        <v>40</v>
      </c>
      <c r="B9" s="1" t="s">
        <v>41</v>
      </c>
      <c r="C9" s="70">
        <v>43191</v>
      </c>
      <c r="D9" s="3" t="s">
        <v>42</v>
      </c>
      <c r="E9" s="3" t="s">
        <v>43</v>
      </c>
      <c r="F9" s="4">
        <v>3.2797437007700001</v>
      </c>
      <c r="G9" s="70"/>
      <c r="H9" s="3" t="s">
        <v>44</v>
      </c>
      <c r="I9" s="1">
        <v>30</v>
      </c>
      <c r="J9" s="1">
        <v>0</v>
      </c>
      <c r="K9" s="1">
        <v>30</v>
      </c>
      <c r="L9" s="3" t="s">
        <v>32</v>
      </c>
      <c r="M9" s="60">
        <v>0</v>
      </c>
      <c r="N9" s="60">
        <v>0</v>
      </c>
      <c r="O9" s="60">
        <v>0</v>
      </c>
      <c r="P9" s="60">
        <v>0</v>
      </c>
      <c r="Q9" s="60">
        <v>0</v>
      </c>
      <c r="R9" s="60">
        <v>30</v>
      </c>
      <c r="S9" s="60">
        <v>0</v>
      </c>
      <c r="T9" s="60">
        <v>0</v>
      </c>
      <c r="U9" s="60">
        <v>0</v>
      </c>
      <c r="V9" s="60">
        <v>0</v>
      </c>
      <c r="W9" s="60">
        <v>0</v>
      </c>
      <c r="X9" s="61">
        <f>SUM(Table1[[#This Row],[year 23/24]:[Later Years]])</f>
        <v>30</v>
      </c>
    </row>
    <row r="10" spans="1:24">
      <c r="A10" s="5" t="s">
        <v>45</v>
      </c>
      <c r="B10" s="1" t="s">
        <v>46</v>
      </c>
      <c r="C10" s="70">
        <v>43191</v>
      </c>
      <c r="D10" s="3" t="s">
        <v>47</v>
      </c>
      <c r="E10" s="3" t="s">
        <v>30</v>
      </c>
      <c r="F10" s="4">
        <v>13.442311941</v>
      </c>
      <c r="G10" s="70"/>
      <c r="H10" s="3" t="s">
        <v>44</v>
      </c>
      <c r="I10" s="1">
        <v>215</v>
      </c>
      <c r="J10" s="1">
        <v>0</v>
      </c>
      <c r="K10" s="1">
        <v>215</v>
      </c>
      <c r="L10" s="3" t="s">
        <v>32</v>
      </c>
      <c r="M10" s="60">
        <v>0</v>
      </c>
      <c r="N10" s="60">
        <v>0</v>
      </c>
      <c r="O10" s="60">
        <v>12</v>
      </c>
      <c r="P10" s="60">
        <v>24</v>
      </c>
      <c r="Q10" s="60">
        <v>30</v>
      </c>
      <c r="R10" s="60">
        <v>30</v>
      </c>
      <c r="S10" s="60">
        <v>39</v>
      </c>
      <c r="T10" s="60">
        <v>40</v>
      </c>
      <c r="U10" s="60">
        <v>40</v>
      </c>
      <c r="V10" s="60">
        <v>0</v>
      </c>
      <c r="W10" s="60">
        <v>0</v>
      </c>
      <c r="X10" s="61">
        <f>SUM(Table1[[#This Row],[year 23/24]:[Later Years]])</f>
        <v>215</v>
      </c>
    </row>
    <row r="11" spans="1:24" ht="30">
      <c r="A11" s="5" t="s">
        <v>48</v>
      </c>
      <c r="B11" s="1" t="s">
        <v>49</v>
      </c>
      <c r="C11" s="70">
        <v>43191</v>
      </c>
      <c r="D11" s="3" t="s">
        <v>50</v>
      </c>
      <c r="E11" s="3" t="s">
        <v>51</v>
      </c>
      <c r="F11" s="4">
        <v>6.22162526313</v>
      </c>
      <c r="G11" s="70">
        <v>44295</v>
      </c>
      <c r="H11" s="3" t="s">
        <v>31</v>
      </c>
      <c r="I11" s="1">
        <v>120</v>
      </c>
      <c r="J11" s="1">
        <v>31</v>
      </c>
      <c r="K11" s="1">
        <v>89</v>
      </c>
      <c r="L11" s="3" t="s">
        <v>32</v>
      </c>
      <c r="M11" s="60">
        <v>30</v>
      </c>
      <c r="N11" s="60">
        <v>30</v>
      </c>
      <c r="O11" s="60">
        <v>29</v>
      </c>
      <c r="P11" s="60">
        <v>0</v>
      </c>
      <c r="Q11" s="60">
        <v>0</v>
      </c>
      <c r="R11" s="60">
        <v>0</v>
      </c>
      <c r="S11" s="60">
        <v>0</v>
      </c>
      <c r="T11" s="60">
        <v>0</v>
      </c>
      <c r="U11" s="60">
        <v>0</v>
      </c>
      <c r="V11" s="60">
        <v>0</v>
      </c>
      <c r="W11" s="60">
        <v>0</v>
      </c>
      <c r="X11" s="61">
        <f>SUM(Table1[[#This Row],[year 23/24]:[Later Years]])</f>
        <v>89</v>
      </c>
    </row>
    <row r="12" spans="1:24" ht="30">
      <c r="A12" s="5" t="s">
        <v>52</v>
      </c>
      <c r="B12" s="1" t="s">
        <v>53</v>
      </c>
      <c r="C12" s="70">
        <v>44337</v>
      </c>
      <c r="D12" s="3" t="s">
        <v>54</v>
      </c>
      <c r="E12" s="3" t="s">
        <v>55</v>
      </c>
      <c r="F12" s="4">
        <v>7.4157887736000001</v>
      </c>
      <c r="G12" s="70">
        <v>44337</v>
      </c>
      <c r="H12" s="3" t="s">
        <v>56</v>
      </c>
      <c r="I12" s="1">
        <v>150</v>
      </c>
      <c r="J12" s="1">
        <v>0</v>
      </c>
      <c r="K12" s="1">
        <v>150</v>
      </c>
      <c r="L12" s="3" t="s">
        <v>32</v>
      </c>
      <c r="M12" s="60">
        <v>18</v>
      </c>
      <c r="N12" s="60">
        <v>36</v>
      </c>
      <c r="O12" s="60">
        <v>36</v>
      </c>
      <c r="P12" s="60">
        <v>36</v>
      </c>
      <c r="Q12" s="60">
        <v>24</v>
      </c>
      <c r="R12" s="60">
        <v>0</v>
      </c>
      <c r="S12" s="60">
        <v>0</v>
      </c>
      <c r="T12" s="60">
        <v>0</v>
      </c>
      <c r="U12" s="60">
        <v>0</v>
      </c>
      <c r="V12" s="60">
        <v>0</v>
      </c>
      <c r="W12" s="60">
        <v>0</v>
      </c>
      <c r="X12" s="61">
        <f>SUM(Table1[[#This Row],[year 23/24]:[Later Years]])</f>
        <v>150</v>
      </c>
    </row>
    <row r="13" spans="1:24">
      <c r="A13" s="5" t="s">
        <v>57</v>
      </c>
      <c r="B13" s="1" t="s">
        <v>58</v>
      </c>
      <c r="C13" s="70">
        <v>43111</v>
      </c>
      <c r="D13" s="3" t="s">
        <v>59</v>
      </c>
      <c r="E13" s="3" t="s">
        <v>30</v>
      </c>
      <c r="F13" s="4">
        <v>21.983299760800001</v>
      </c>
      <c r="G13" s="70"/>
      <c r="H13" s="3" t="s">
        <v>44</v>
      </c>
      <c r="I13" s="1">
        <v>250</v>
      </c>
      <c r="J13" s="1">
        <v>0</v>
      </c>
      <c r="K13" s="1">
        <v>250</v>
      </c>
      <c r="L13" s="3" t="s">
        <v>32</v>
      </c>
      <c r="M13" s="60">
        <v>0</v>
      </c>
      <c r="N13" s="60">
        <v>0</v>
      </c>
      <c r="O13" s="60">
        <v>0</v>
      </c>
      <c r="P13" s="60">
        <v>0</v>
      </c>
      <c r="Q13" s="60">
        <v>44</v>
      </c>
      <c r="R13" s="60">
        <v>41</v>
      </c>
      <c r="S13" s="60">
        <v>50</v>
      </c>
      <c r="T13" s="60">
        <v>50</v>
      </c>
      <c r="U13" s="60">
        <v>65</v>
      </c>
      <c r="V13" s="60">
        <v>0</v>
      </c>
      <c r="W13" s="60">
        <v>0</v>
      </c>
      <c r="X13" s="61">
        <f>SUM(Table1[[#This Row],[year 23/24]:[Later Years]])</f>
        <v>250</v>
      </c>
    </row>
    <row r="14" spans="1:24" ht="30">
      <c r="A14" s="5" t="s">
        <v>60</v>
      </c>
      <c r="B14" s="1" t="s">
        <v>61</v>
      </c>
      <c r="C14" s="70">
        <v>43276</v>
      </c>
      <c r="D14" s="3" t="s">
        <v>62</v>
      </c>
      <c r="E14" s="3" t="s">
        <v>63</v>
      </c>
      <c r="F14" s="4">
        <v>15.897296841799999</v>
      </c>
      <c r="G14" s="70">
        <v>44378</v>
      </c>
      <c r="H14" s="3" t="s">
        <v>31</v>
      </c>
      <c r="I14" s="1">
        <v>250</v>
      </c>
      <c r="J14" s="1">
        <v>64</v>
      </c>
      <c r="K14" s="1">
        <v>102</v>
      </c>
      <c r="L14" s="3" t="s">
        <v>32</v>
      </c>
      <c r="M14" s="60">
        <v>42</v>
      </c>
      <c r="N14" s="60">
        <v>43</v>
      </c>
      <c r="O14" s="60">
        <v>17</v>
      </c>
      <c r="P14" s="60">
        <v>0</v>
      </c>
      <c r="Q14" s="60">
        <v>0</v>
      </c>
      <c r="R14" s="60">
        <v>0</v>
      </c>
      <c r="S14" s="60">
        <v>0</v>
      </c>
      <c r="T14" s="60">
        <v>0</v>
      </c>
      <c r="U14" s="60">
        <v>0</v>
      </c>
      <c r="V14" s="60">
        <v>0</v>
      </c>
      <c r="W14" s="60">
        <v>0</v>
      </c>
      <c r="X14" s="61">
        <f>SUM(Table1[[#This Row],[year 23/24]:[Later Years]])</f>
        <v>102</v>
      </c>
    </row>
    <row r="15" spans="1:24">
      <c r="A15" s="22" t="s">
        <v>27</v>
      </c>
      <c r="B15" s="20"/>
      <c r="C15" s="82"/>
      <c r="D15" s="24"/>
      <c r="E15" s="24"/>
      <c r="F15" s="25"/>
      <c r="G15" s="84"/>
      <c r="H15" s="24"/>
      <c r="I15" s="20">
        <f>SUBTOTAL(109,I5:I14)</f>
        <v>1692</v>
      </c>
      <c r="J15" s="20">
        <f>SUBTOTAL(109,Table1[Complete 22/23])</f>
        <v>102</v>
      </c>
      <c r="K15" s="20">
        <f>SUBTOTAL(109,Table1[Units to build])</f>
        <v>1210</v>
      </c>
      <c r="L15" s="24"/>
      <c r="M15" s="20">
        <f t="shared" ref="M15:X15" si="0">SUBTOTAL(109,M5:M14)</f>
        <v>129</v>
      </c>
      <c r="N15" s="20">
        <f t="shared" si="0"/>
        <v>220</v>
      </c>
      <c r="O15" s="20">
        <f t="shared" si="0"/>
        <v>164</v>
      </c>
      <c r="P15" s="20">
        <f t="shared" si="0"/>
        <v>134</v>
      </c>
      <c r="Q15" s="20">
        <f t="shared" si="0"/>
        <v>123</v>
      </c>
      <c r="R15" s="20">
        <f t="shared" si="0"/>
        <v>156</v>
      </c>
      <c r="S15" s="20">
        <f t="shared" si="0"/>
        <v>89</v>
      </c>
      <c r="T15" s="20">
        <f t="shared" si="0"/>
        <v>90</v>
      </c>
      <c r="U15" s="20">
        <f t="shared" si="0"/>
        <v>105</v>
      </c>
      <c r="V15" s="20">
        <f t="shared" si="0"/>
        <v>0</v>
      </c>
      <c r="W15" s="20">
        <f t="shared" si="0"/>
        <v>0</v>
      </c>
      <c r="X15" s="21">
        <f t="shared" si="0"/>
        <v>1210</v>
      </c>
    </row>
  </sheetData>
  <mergeCells count="3">
    <mergeCell ref="S3:V3"/>
    <mergeCell ref="P3:R3"/>
    <mergeCell ref="M3:O3"/>
  </mergeCells>
  <pageMargins left="0.7" right="0.7" top="0.75" bottom="0.75" header="0.3" footer="0.3"/>
  <pageSetup paperSize="8" fitToHeight="0" orientation="landscape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3"/>
  <sheetViews>
    <sheetView zoomScaleNormal="100" workbookViewId="0">
      <selection activeCell="AC88" sqref="AC88"/>
    </sheetView>
  </sheetViews>
  <sheetFormatPr defaultColWidth="8.85546875" defaultRowHeight="15" customHeight="1"/>
  <cols>
    <col min="1" max="1" width="10.28515625" style="7" bestFit="1" customWidth="1"/>
    <col min="2" max="2" width="13.5703125" style="1" bestFit="1" customWidth="1"/>
    <col min="3" max="3" width="12.7109375" style="2" bestFit="1" customWidth="1"/>
    <col min="4" max="4" width="38.42578125" style="3" customWidth="1"/>
    <col min="5" max="5" width="26.7109375" style="3" customWidth="1"/>
    <col min="6" max="6" width="11.7109375" style="4" customWidth="1"/>
    <col min="7" max="7" width="15.85546875" style="7" customWidth="1"/>
    <col min="8" max="8" width="16" style="3" customWidth="1"/>
    <col min="9" max="9" width="9.7109375" style="1" customWidth="1"/>
    <col min="10" max="10" width="11.7109375" style="1" customWidth="1"/>
    <col min="11" max="11" width="12.28515625" style="1" bestFit="1" customWidth="1"/>
    <col min="12" max="12" width="13.42578125" style="3" bestFit="1" customWidth="1"/>
    <col min="13" max="14" width="7.7109375" style="1" customWidth="1"/>
    <col min="15" max="15" width="8.7109375" style="1" customWidth="1"/>
    <col min="16" max="24" width="7.7109375" style="1" customWidth="1"/>
    <col min="25" max="16384" width="8.85546875" style="5"/>
  </cols>
  <sheetData>
    <row r="1" spans="1:24" ht="15" customHeight="1">
      <c r="A1" s="68" t="s">
        <v>64</v>
      </c>
    </row>
    <row r="3" spans="1:24" ht="15" customHeight="1">
      <c r="M3" s="88" t="s">
        <v>65</v>
      </c>
      <c r="N3" s="89"/>
      <c r="O3" s="89"/>
      <c r="P3" s="88" t="s">
        <v>2</v>
      </c>
      <c r="Q3" s="89"/>
      <c r="R3" s="89"/>
      <c r="S3" s="88" t="s">
        <v>3</v>
      </c>
      <c r="T3" s="89"/>
      <c r="U3" s="89"/>
      <c r="V3" s="90"/>
    </row>
    <row r="4" spans="1:24" ht="30">
      <c r="A4" s="5" t="s">
        <v>4</v>
      </c>
      <c r="B4" s="1" t="s">
        <v>5</v>
      </c>
      <c r="C4" s="7" t="s">
        <v>6</v>
      </c>
      <c r="D4" s="3" t="s">
        <v>7</v>
      </c>
      <c r="E4" s="3" t="s">
        <v>8</v>
      </c>
      <c r="F4" s="4" t="s">
        <v>9</v>
      </c>
      <c r="G4" s="7" t="s">
        <v>10</v>
      </c>
      <c r="H4" s="1" t="s">
        <v>11</v>
      </c>
      <c r="I4" s="1" t="s">
        <v>12</v>
      </c>
      <c r="J4" s="1" t="s">
        <v>13</v>
      </c>
      <c r="K4" s="1" t="s">
        <v>14</v>
      </c>
      <c r="L4" s="3" t="s">
        <v>15</v>
      </c>
      <c r="M4" s="1" t="s">
        <v>16</v>
      </c>
      <c r="N4" s="1" t="s">
        <v>17</v>
      </c>
      <c r="O4" s="1" t="s">
        <v>18</v>
      </c>
      <c r="P4" s="1" t="s">
        <v>19</v>
      </c>
      <c r="Q4" s="1" t="s">
        <v>20</v>
      </c>
      <c r="R4" s="1" t="s">
        <v>21</v>
      </c>
      <c r="S4" s="1" t="s">
        <v>22</v>
      </c>
      <c r="T4" s="1" t="s">
        <v>23</v>
      </c>
      <c r="U4" s="1" t="s">
        <v>24</v>
      </c>
      <c r="V4" s="1" t="s">
        <v>25</v>
      </c>
      <c r="W4" s="1" t="s">
        <v>26</v>
      </c>
      <c r="X4" s="19" t="s">
        <v>27</v>
      </c>
    </row>
    <row r="5" spans="1:24" ht="30">
      <c r="A5" s="63" t="s">
        <v>66</v>
      </c>
      <c r="B5" s="60"/>
      <c r="C5" s="64">
        <v>41625</v>
      </c>
      <c r="D5" s="56" t="s">
        <v>67</v>
      </c>
      <c r="E5" s="56" t="s">
        <v>68</v>
      </c>
      <c r="F5" s="65">
        <v>1.1411642571</v>
      </c>
      <c r="G5" s="66">
        <v>44666</v>
      </c>
      <c r="H5" s="56" t="s">
        <v>31</v>
      </c>
      <c r="I5" s="60">
        <v>26</v>
      </c>
      <c r="J5" s="60">
        <v>0</v>
      </c>
      <c r="K5" s="60">
        <v>26</v>
      </c>
      <c r="L5" s="56" t="s">
        <v>32</v>
      </c>
      <c r="M5" s="60">
        <v>26</v>
      </c>
      <c r="N5" s="60">
        <v>0</v>
      </c>
      <c r="O5" s="60">
        <v>0</v>
      </c>
      <c r="P5" s="60">
        <v>0</v>
      </c>
      <c r="Q5" s="60">
        <v>0</v>
      </c>
      <c r="R5" s="60">
        <v>0</v>
      </c>
      <c r="S5" s="60">
        <v>0</v>
      </c>
      <c r="T5" s="60">
        <v>0</v>
      </c>
      <c r="U5" s="60">
        <v>0</v>
      </c>
      <c r="V5" s="60">
        <v>0</v>
      </c>
      <c r="W5" s="60">
        <v>0</v>
      </c>
      <c r="X5" s="62">
        <f>SUM(Table2[[#This Row],[year 23/24]:[Later Years]])</f>
        <v>26</v>
      </c>
    </row>
    <row r="6" spans="1:24" ht="30">
      <c r="A6" s="63" t="s">
        <v>69</v>
      </c>
      <c r="B6" s="60" t="s">
        <v>70</v>
      </c>
      <c r="C6" s="64">
        <v>44126</v>
      </c>
      <c r="D6" s="56" t="s">
        <v>71</v>
      </c>
      <c r="E6" s="56" t="s">
        <v>72</v>
      </c>
      <c r="F6" s="65">
        <v>1.7729179121600001</v>
      </c>
      <c r="G6" s="66">
        <v>44967</v>
      </c>
      <c r="H6" s="56" t="s">
        <v>31</v>
      </c>
      <c r="I6" s="60">
        <v>34</v>
      </c>
      <c r="J6" s="60">
        <v>22</v>
      </c>
      <c r="K6" s="60">
        <v>7</v>
      </c>
      <c r="L6" s="56" t="s">
        <v>32</v>
      </c>
      <c r="M6" s="60">
        <v>7</v>
      </c>
      <c r="N6" s="60">
        <v>0</v>
      </c>
      <c r="O6" s="60">
        <v>0</v>
      </c>
      <c r="P6" s="60">
        <v>0</v>
      </c>
      <c r="Q6" s="60">
        <v>0</v>
      </c>
      <c r="R6" s="60">
        <v>0</v>
      </c>
      <c r="S6" s="60">
        <v>0</v>
      </c>
      <c r="T6" s="60">
        <v>0</v>
      </c>
      <c r="U6" s="60">
        <v>0</v>
      </c>
      <c r="V6" s="60">
        <v>0</v>
      </c>
      <c r="W6" s="60">
        <v>0</v>
      </c>
      <c r="X6" s="62">
        <f>SUM(Table2[[#This Row],[year 23/24]:[Later Years]])</f>
        <v>7</v>
      </c>
    </row>
    <row r="7" spans="1:24" ht="30">
      <c r="A7" s="63" t="s">
        <v>73</v>
      </c>
      <c r="B7" s="60"/>
      <c r="C7" s="64">
        <v>39238</v>
      </c>
      <c r="D7" s="56" t="s">
        <v>74</v>
      </c>
      <c r="E7" s="56" t="s">
        <v>68</v>
      </c>
      <c r="F7" s="65">
        <v>1.67764454627</v>
      </c>
      <c r="G7" s="66">
        <v>39238</v>
      </c>
      <c r="H7" s="56" t="s">
        <v>31</v>
      </c>
      <c r="I7" s="60">
        <v>134</v>
      </c>
      <c r="J7" s="60">
        <v>4</v>
      </c>
      <c r="K7" s="60">
        <v>50</v>
      </c>
      <c r="L7" s="56" t="s">
        <v>32</v>
      </c>
      <c r="M7" s="60">
        <v>0</v>
      </c>
      <c r="N7" s="60">
        <v>0</v>
      </c>
      <c r="O7" s="60">
        <v>25</v>
      </c>
      <c r="P7" s="60">
        <v>25</v>
      </c>
      <c r="Q7" s="60">
        <v>0</v>
      </c>
      <c r="R7" s="60">
        <v>0</v>
      </c>
      <c r="S7" s="60">
        <v>0</v>
      </c>
      <c r="T7" s="60">
        <v>0</v>
      </c>
      <c r="U7" s="60">
        <v>0</v>
      </c>
      <c r="V7" s="60">
        <v>0</v>
      </c>
      <c r="W7" s="60">
        <v>0</v>
      </c>
      <c r="X7" s="62">
        <f>SUM(Table2[[#This Row],[year 23/24]:[Later Years]])</f>
        <v>50</v>
      </c>
    </row>
    <row r="8" spans="1:24" ht="45">
      <c r="A8" s="63" t="s">
        <v>75</v>
      </c>
      <c r="B8" s="60" t="s">
        <v>76</v>
      </c>
      <c r="C8" s="64">
        <v>39904</v>
      </c>
      <c r="D8" s="56" t="s">
        <v>77</v>
      </c>
      <c r="E8" s="56" t="s">
        <v>68</v>
      </c>
      <c r="F8" s="65">
        <v>1.27783712767</v>
      </c>
      <c r="G8" s="66">
        <v>44153</v>
      </c>
      <c r="H8" s="56" t="s">
        <v>56</v>
      </c>
      <c r="I8" s="60">
        <v>23</v>
      </c>
      <c r="J8" s="60">
        <v>0</v>
      </c>
      <c r="K8" s="60">
        <v>23</v>
      </c>
      <c r="L8" s="56" t="s">
        <v>32</v>
      </c>
      <c r="M8" s="60">
        <v>0</v>
      </c>
      <c r="N8" s="60">
        <v>0</v>
      </c>
      <c r="O8" s="60">
        <v>23</v>
      </c>
      <c r="P8" s="60">
        <v>0</v>
      </c>
      <c r="Q8" s="60">
        <v>0</v>
      </c>
      <c r="R8" s="60">
        <v>0</v>
      </c>
      <c r="S8" s="60">
        <v>0</v>
      </c>
      <c r="T8" s="60">
        <v>0</v>
      </c>
      <c r="U8" s="60">
        <v>0</v>
      </c>
      <c r="V8" s="60">
        <v>0</v>
      </c>
      <c r="W8" s="60">
        <v>0</v>
      </c>
      <c r="X8" s="62">
        <f>SUM(Table2[[#This Row],[year 23/24]:[Later Years]])</f>
        <v>23</v>
      </c>
    </row>
    <row r="9" spans="1:24" ht="30">
      <c r="A9" s="63" t="s">
        <v>78</v>
      </c>
      <c r="B9" s="60" t="s">
        <v>79</v>
      </c>
      <c r="C9" s="64">
        <v>43640</v>
      </c>
      <c r="D9" s="56" t="s">
        <v>80</v>
      </c>
      <c r="E9" s="56" t="s">
        <v>68</v>
      </c>
      <c r="F9" s="65">
        <v>1.5846475714899999</v>
      </c>
      <c r="G9" s="66">
        <v>44545</v>
      </c>
      <c r="H9" s="56" t="s">
        <v>31</v>
      </c>
      <c r="I9" s="60">
        <v>33</v>
      </c>
      <c r="J9" s="60">
        <v>16</v>
      </c>
      <c r="K9" s="60">
        <v>13</v>
      </c>
      <c r="L9" s="56" t="s">
        <v>32</v>
      </c>
      <c r="M9" s="60">
        <v>13</v>
      </c>
      <c r="N9" s="60">
        <v>0</v>
      </c>
      <c r="O9" s="60">
        <v>0</v>
      </c>
      <c r="P9" s="60">
        <v>0</v>
      </c>
      <c r="Q9" s="60">
        <v>0</v>
      </c>
      <c r="R9" s="60">
        <v>0</v>
      </c>
      <c r="S9" s="60">
        <v>0</v>
      </c>
      <c r="T9" s="60">
        <v>0</v>
      </c>
      <c r="U9" s="60">
        <v>0</v>
      </c>
      <c r="V9" s="60">
        <v>0</v>
      </c>
      <c r="W9" s="60">
        <v>0</v>
      </c>
      <c r="X9" s="62">
        <f>SUM(Table2[[#This Row],[year 23/24]:[Later Years]])</f>
        <v>13</v>
      </c>
    </row>
    <row r="10" spans="1:24" ht="30">
      <c r="A10" s="63" t="s">
        <v>81</v>
      </c>
      <c r="B10" s="60" t="s">
        <v>82</v>
      </c>
      <c r="C10" s="64">
        <v>39904</v>
      </c>
      <c r="D10" s="56" t="s">
        <v>83</v>
      </c>
      <c r="E10" s="56" t="s">
        <v>84</v>
      </c>
      <c r="F10" s="65">
        <v>4.0248834870500003</v>
      </c>
      <c r="G10" s="63"/>
      <c r="H10" s="56" t="s">
        <v>44</v>
      </c>
      <c r="I10" s="60">
        <v>70</v>
      </c>
      <c r="J10" s="60">
        <v>0</v>
      </c>
      <c r="K10" s="60">
        <v>70</v>
      </c>
      <c r="L10" s="56" t="s">
        <v>32</v>
      </c>
      <c r="M10" s="60">
        <v>0</v>
      </c>
      <c r="N10" s="60">
        <v>0</v>
      </c>
      <c r="O10" s="60">
        <v>20</v>
      </c>
      <c r="P10" s="60">
        <v>20</v>
      </c>
      <c r="Q10" s="60">
        <v>30</v>
      </c>
      <c r="R10" s="60">
        <v>0</v>
      </c>
      <c r="S10" s="60">
        <v>0</v>
      </c>
      <c r="T10" s="60">
        <v>0</v>
      </c>
      <c r="U10" s="60">
        <v>0</v>
      </c>
      <c r="V10" s="60">
        <v>0</v>
      </c>
      <c r="W10" s="60">
        <v>0</v>
      </c>
      <c r="X10" s="62">
        <f>SUM(Table2[[#This Row],[year 23/24]:[Later Years]])</f>
        <v>70</v>
      </c>
    </row>
    <row r="11" spans="1:24" ht="30">
      <c r="A11" s="63" t="s">
        <v>85</v>
      </c>
      <c r="B11" s="60" t="s">
        <v>86</v>
      </c>
      <c r="C11" s="64">
        <v>40269</v>
      </c>
      <c r="D11" s="56" t="s">
        <v>87</v>
      </c>
      <c r="E11" s="56" t="s">
        <v>84</v>
      </c>
      <c r="F11" s="65">
        <v>1.3369033675599999</v>
      </c>
      <c r="G11" s="63"/>
      <c r="H11" s="56" t="s">
        <v>44</v>
      </c>
      <c r="I11" s="60">
        <v>30</v>
      </c>
      <c r="J11" s="60">
        <v>0</v>
      </c>
      <c r="K11" s="60">
        <v>30</v>
      </c>
      <c r="L11" s="56" t="s">
        <v>32</v>
      </c>
      <c r="M11" s="60">
        <v>0</v>
      </c>
      <c r="N11" s="60">
        <v>0</v>
      </c>
      <c r="O11" s="60">
        <v>0</v>
      </c>
      <c r="P11" s="60">
        <v>15</v>
      </c>
      <c r="Q11" s="60">
        <v>15</v>
      </c>
      <c r="R11" s="60">
        <v>0</v>
      </c>
      <c r="S11" s="60">
        <v>0</v>
      </c>
      <c r="T11" s="60">
        <v>0</v>
      </c>
      <c r="U11" s="60">
        <v>0</v>
      </c>
      <c r="V11" s="60">
        <v>0</v>
      </c>
      <c r="W11" s="60">
        <v>0</v>
      </c>
      <c r="X11" s="62">
        <f>SUM(Table2[[#This Row],[year 23/24]:[Later Years]])</f>
        <v>30</v>
      </c>
    </row>
    <row r="12" spans="1:24" ht="30">
      <c r="A12" s="63" t="s">
        <v>88</v>
      </c>
      <c r="B12" s="60" t="s">
        <v>89</v>
      </c>
      <c r="C12" s="64">
        <v>43419</v>
      </c>
      <c r="D12" s="56" t="s">
        <v>90</v>
      </c>
      <c r="E12" s="56" t="s">
        <v>91</v>
      </c>
      <c r="F12" s="65">
        <v>0.474455088518</v>
      </c>
      <c r="G12" s="66">
        <v>43727</v>
      </c>
      <c r="H12" s="56" t="s">
        <v>31</v>
      </c>
      <c r="I12" s="60">
        <v>13</v>
      </c>
      <c r="J12" s="60">
        <v>10</v>
      </c>
      <c r="K12" s="60">
        <v>3</v>
      </c>
      <c r="L12" s="56" t="s">
        <v>32</v>
      </c>
      <c r="M12" s="60">
        <v>3</v>
      </c>
      <c r="N12" s="60">
        <v>0</v>
      </c>
      <c r="O12" s="60">
        <v>0</v>
      </c>
      <c r="P12" s="60">
        <v>0</v>
      </c>
      <c r="Q12" s="60">
        <v>0</v>
      </c>
      <c r="R12" s="60">
        <v>0</v>
      </c>
      <c r="S12" s="60">
        <v>0</v>
      </c>
      <c r="T12" s="60">
        <v>0</v>
      </c>
      <c r="U12" s="60">
        <v>0</v>
      </c>
      <c r="V12" s="60">
        <v>0</v>
      </c>
      <c r="W12" s="60">
        <v>0</v>
      </c>
      <c r="X12" s="62">
        <f>SUM(Table2[[#This Row],[year 23/24]:[Later Years]])</f>
        <v>3</v>
      </c>
    </row>
    <row r="13" spans="1:24">
      <c r="A13" s="63" t="s">
        <v>92</v>
      </c>
      <c r="B13" s="60" t="s">
        <v>93</v>
      </c>
      <c r="C13" s="64">
        <v>40269</v>
      </c>
      <c r="D13" s="56" t="s">
        <v>94</v>
      </c>
      <c r="E13" s="56" t="s">
        <v>95</v>
      </c>
      <c r="F13" s="65">
        <v>3.7587591799900002</v>
      </c>
      <c r="G13" s="66">
        <v>44911</v>
      </c>
      <c r="H13" s="56" t="s">
        <v>44</v>
      </c>
      <c r="I13" s="60">
        <v>53</v>
      </c>
      <c r="J13" s="60">
        <v>0</v>
      </c>
      <c r="K13" s="60">
        <v>53</v>
      </c>
      <c r="L13" s="56" t="s">
        <v>32</v>
      </c>
      <c r="M13" s="60">
        <v>0</v>
      </c>
      <c r="N13" s="60">
        <v>0</v>
      </c>
      <c r="O13" s="60">
        <v>0</v>
      </c>
      <c r="P13" s="60">
        <v>22</v>
      </c>
      <c r="Q13" s="60">
        <v>31</v>
      </c>
      <c r="R13" s="60">
        <v>0</v>
      </c>
      <c r="S13" s="60">
        <v>0</v>
      </c>
      <c r="T13" s="60">
        <v>0</v>
      </c>
      <c r="U13" s="60">
        <v>0</v>
      </c>
      <c r="V13" s="60">
        <v>0</v>
      </c>
      <c r="W13" s="60">
        <v>0</v>
      </c>
      <c r="X13" s="62">
        <f>SUM(Table2[[#This Row],[year 23/24]:[Later Years]])</f>
        <v>53</v>
      </c>
    </row>
    <row r="14" spans="1:24" ht="45">
      <c r="A14" s="63" t="s">
        <v>96</v>
      </c>
      <c r="B14" s="60" t="s">
        <v>93</v>
      </c>
      <c r="C14" s="64">
        <v>44911</v>
      </c>
      <c r="D14" s="56" t="s">
        <v>94</v>
      </c>
      <c r="E14" s="56" t="s">
        <v>95</v>
      </c>
      <c r="F14" s="65">
        <v>1.34276240569</v>
      </c>
      <c r="G14" s="66">
        <v>44911</v>
      </c>
      <c r="H14" s="56" t="s">
        <v>56</v>
      </c>
      <c r="I14" s="60">
        <v>17</v>
      </c>
      <c r="J14" s="60">
        <v>0</v>
      </c>
      <c r="K14" s="60">
        <v>17</v>
      </c>
      <c r="L14" s="56" t="s">
        <v>32</v>
      </c>
      <c r="M14" s="60">
        <v>0</v>
      </c>
      <c r="N14" s="60">
        <v>0</v>
      </c>
      <c r="O14" s="60">
        <v>17</v>
      </c>
      <c r="P14" s="60">
        <v>0</v>
      </c>
      <c r="Q14" s="60">
        <v>0</v>
      </c>
      <c r="R14" s="60">
        <v>0</v>
      </c>
      <c r="S14" s="60">
        <v>0</v>
      </c>
      <c r="T14" s="60">
        <v>0</v>
      </c>
      <c r="U14" s="60">
        <v>0</v>
      </c>
      <c r="V14" s="60">
        <v>0</v>
      </c>
      <c r="W14" s="60">
        <v>0</v>
      </c>
      <c r="X14" s="62">
        <f>SUM(Table2[[#This Row],[year 23/24]:[Later Years]])</f>
        <v>17</v>
      </c>
    </row>
    <row r="15" spans="1:24">
      <c r="A15" s="63" t="s">
        <v>97</v>
      </c>
      <c r="B15" s="60" t="s">
        <v>98</v>
      </c>
      <c r="C15" s="64">
        <v>40269</v>
      </c>
      <c r="D15" s="56" t="s">
        <v>99</v>
      </c>
      <c r="E15" s="56" t="s">
        <v>100</v>
      </c>
      <c r="F15" s="65">
        <v>1.92158497227</v>
      </c>
      <c r="G15" s="63"/>
      <c r="H15" s="56" t="s">
        <v>44</v>
      </c>
      <c r="I15" s="60">
        <v>25</v>
      </c>
      <c r="J15" s="60">
        <v>0</v>
      </c>
      <c r="K15" s="60">
        <v>25</v>
      </c>
      <c r="L15" s="56" t="s">
        <v>101</v>
      </c>
      <c r="M15" s="60">
        <v>0</v>
      </c>
      <c r="N15" s="60">
        <v>18</v>
      </c>
      <c r="O15" s="60">
        <v>7</v>
      </c>
      <c r="P15" s="60">
        <v>0</v>
      </c>
      <c r="Q15" s="60">
        <v>0</v>
      </c>
      <c r="R15" s="60">
        <v>0</v>
      </c>
      <c r="S15" s="60">
        <v>0</v>
      </c>
      <c r="T15" s="60">
        <v>0</v>
      </c>
      <c r="U15" s="60">
        <v>0</v>
      </c>
      <c r="V15" s="60">
        <v>0</v>
      </c>
      <c r="W15" s="60">
        <v>0</v>
      </c>
      <c r="X15" s="62">
        <f>SUM(Table2[[#This Row],[year 23/24]:[Later Years]])</f>
        <v>25</v>
      </c>
    </row>
    <row r="16" spans="1:24" ht="30">
      <c r="A16" s="63" t="s">
        <v>102</v>
      </c>
      <c r="B16" s="60" t="s">
        <v>103</v>
      </c>
      <c r="C16" s="64">
        <v>40269</v>
      </c>
      <c r="D16" s="56" t="s">
        <v>104</v>
      </c>
      <c r="E16" s="56" t="s">
        <v>84</v>
      </c>
      <c r="F16" s="65">
        <v>1.82737337122</v>
      </c>
      <c r="G16" s="63"/>
      <c r="H16" s="56" t="s">
        <v>44</v>
      </c>
      <c r="I16" s="60">
        <v>30</v>
      </c>
      <c r="J16" s="60">
        <v>0</v>
      </c>
      <c r="K16" s="60">
        <v>30</v>
      </c>
      <c r="L16" s="56" t="s">
        <v>101</v>
      </c>
      <c r="M16" s="60">
        <v>0</v>
      </c>
      <c r="N16" s="60">
        <v>0</v>
      </c>
      <c r="O16" s="60">
        <v>0</v>
      </c>
      <c r="P16" s="60">
        <v>30</v>
      </c>
      <c r="Q16" s="60">
        <v>0</v>
      </c>
      <c r="R16" s="60">
        <v>0</v>
      </c>
      <c r="S16" s="60">
        <v>0</v>
      </c>
      <c r="T16" s="60">
        <v>0</v>
      </c>
      <c r="U16" s="60">
        <v>0</v>
      </c>
      <c r="V16" s="60">
        <v>0</v>
      </c>
      <c r="W16" s="60">
        <v>0</v>
      </c>
      <c r="X16" s="62">
        <f>SUM(Table2[[#This Row],[year 23/24]:[Later Years]])</f>
        <v>30</v>
      </c>
    </row>
    <row r="17" spans="1:24" ht="45">
      <c r="A17" s="63">
        <v>201102</v>
      </c>
      <c r="B17" s="60"/>
      <c r="C17" s="64">
        <v>40533</v>
      </c>
      <c r="D17" s="56" t="s">
        <v>105</v>
      </c>
      <c r="E17" s="56" t="s">
        <v>106</v>
      </c>
      <c r="F17" s="65">
        <v>7.5769505140100002E-2</v>
      </c>
      <c r="G17" s="66">
        <v>45106</v>
      </c>
      <c r="H17" s="56" t="s">
        <v>56</v>
      </c>
      <c r="I17" s="60">
        <v>8</v>
      </c>
      <c r="J17" s="60">
        <v>0</v>
      </c>
      <c r="K17" s="60">
        <v>8</v>
      </c>
      <c r="L17" s="56" t="s">
        <v>32</v>
      </c>
      <c r="M17" s="60">
        <v>0</v>
      </c>
      <c r="N17" s="60">
        <v>0</v>
      </c>
      <c r="O17" s="60">
        <v>0</v>
      </c>
      <c r="P17" s="60">
        <v>8</v>
      </c>
      <c r="Q17" s="60">
        <v>0</v>
      </c>
      <c r="R17" s="60">
        <v>0</v>
      </c>
      <c r="S17" s="60">
        <v>0</v>
      </c>
      <c r="T17" s="60">
        <v>0</v>
      </c>
      <c r="U17" s="60">
        <v>0</v>
      </c>
      <c r="V17" s="60">
        <v>0</v>
      </c>
      <c r="W17" s="60">
        <v>0</v>
      </c>
      <c r="X17" s="62">
        <f>SUM(Table2[[#This Row],[year 23/24]:[Later Years]])</f>
        <v>8</v>
      </c>
    </row>
    <row r="18" spans="1:24" ht="30">
      <c r="A18" s="63" t="s">
        <v>107</v>
      </c>
      <c r="B18" s="60"/>
      <c r="C18" s="64">
        <v>40634</v>
      </c>
      <c r="D18" s="56" t="s">
        <v>108</v>
      </c>
      <c r="E18" s="56" t="s">
        <v>109</v>
      </c>
      <c r="F18" s="65">
        <v>3.5264120065200001E-2</v>
      </c>
      <c r="G18" s="66">
        <v>42968</v>
      </c>
      <c r="H18" s="56" t="s">
        <v>31</v>
      </c>
      <c r="I18" s="60">
        <v>28</v>
      </c>
      <c r="J18" s="60">
        <v>0</v>
      </c>
      <c r="K18" s="60">
        <v>28</v>
      </c>
      <c r="L18" s="56" t="s">
        <v>110</v>
      </c>
      <c r="M18" s="60">
        <v>28</v>
      </c>
      <c r="N18" s="60">
        <v>0</v>
      </c>
      <c r="O18" s="60">
        <v>0</v>
      </c>
      <c r="P18" s="60">
        <v>0</v>
      </c>
      <c r="Q18" s="60">
        <v>0</v>
      </c>
      <c r="R18" s="60">
        <v>0</v>
      </c>
      <c r="S18" s="60">
        <v>0</v>
      </c>
      <c r="T18" s="60">
        <v>0</v>
      </c>
      <c r="U18" s="60">
        <v>0</v>
      </c>
      <c r="V18" s="60">
        <v>0</v>
      </c>
      <c r="W18" s="60">
        <v>0</v>
      </c>
      <c r="X18" s="62">
        <f>SUM(Table2[[#This Row],[year 23/24]:[Later Years]])</f>
        <v>28</v>
      </c>
    </row>
    <row r="19" spans="1:24" ht="30">
      <c r="A19" s="63" t="s">
        <v>111</v>
      </c>
      <c r="B19" s="60"/>
      <c r="C19" s="64">
        <v>40634</v>
      </c>
      <c r="D19" s="56" t="s">
        <v>112</v>
      </c>
      <c r="E19" s="56" t="s">
        <v>113</v>
      </c>
      <c r="F19" s="65">
        <v>3.5871534483600001</v>
      </c>
      <c r="G19" s="66">
        <v>43080</v>
      </c>
      <c r="H19" s="56" t="s">
        <v>31</v>
      </c>
      <c r="I19" s="60">
        <v>163</v>
      </c>
      <c r="J19" s="60">
        <v>26</v>
      </c>
      <c r="K19" s="60">
        <v>137</v>
      </c>
      <c r="L19" s="56" t="s">
        <v>114</v>
      </c>
      <c r="M19" s="60">
        <v>137</v>
      </c>
      <c r="N19" s="60">
        <v>0</v>
      </c>
      <c r="O19" s="60">
        <v>0</v>
      </c>
      <c r="P19" s="60">
        <v>0</v>
      </c>
      <c r="Q19" s="60">
        <v>0</v>
      </c>
      <c r="R19" s="60">
        <v>0</v>
      </c>
      <c r="S19" s="60">
        <v>0</v>
      </c>
      <c r="T19" s="60">
        <v>0</v>
      </c>
      <c r="U19" s="60">
        <v>0</v>
      </c>
      <c r="V19" s="60">
        <v>0</v>
      </c>
      <c r="W19" s="60">
        <v>0</v>
      </c>
      <c r="X19" s="62">
        <f>SUM(Table2[[#This Row],[year 23/24]:[Later Years]])</f>
        <v>137</v>
      </c>
    </row>
    <row r="20" spans="1:24">
      <c r="A20" s="63" t="s">
        <v>115</v>
      </c>
      <c r="B20" s="60" t="s">
        <v>116</v>
      </c>
      <c r="C20" s="64">
        <v>40634</v>
      </c>
      <c r="D20" s="56" t="s">
        <v>117</v>
      </c>
      <c r="E20" s="56" t="s">
        <v>84</v>
      </c>
      <c r="F20" s="65">
        <v>23.969417502199999</v>
      </c>
      <c r="G20" s="66">
        <v>44120</v>
      </c>
      <c r="H20" s="56" t="s">
        <v>44</v>
      </c>
      <c r="I20" s="60">
        <v>276</v>
      </c>
      <c r="J20" s="60">
        <v>0</v>
      </c>
      <c r="K20" s="60">
        <v>276</v>
      </c>
      <c r="L20" s="56" t="s">
        <v>118</v>
      </c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60">
        <v>0</v>
      </c>
      <c r="S20" s="60">
        <v>60</v>
      </c>
      <c r="T20" s="60">
        <v>70</v>
      </c>
      <c r="U20" s="60">
        <v>70</v>
      </c>
      <c r="V20" s="60">
        <v>76</v>
      </c>
      <c r="W20" s="60">
        <v>0</v>
      </c>
      <c r="X20" s="62">
        <f>SUM(Table2[[#This Row],[year 23/24]:[Later Years]])</f>
        <v>276</v>
      </c>
    </row>
    <row r="21" spans="1:24">
      <c r="A21" s="63" t="s">
        <v>119</v>
      </c>
      <c r="B21" s="60" t="s">
        <v>116</v>
      </c>
      <c r="C21" s="64">
        <v>42909</v>
      </c>
      <c r="D21" s="56" t="s">
        <v>120</v>
      </c>
      <c r="E21" s="56" t="s">
        <v>84</v>
      </c>
      <c r="F21" s="65">
        <v>0.72316294702200001</v>
      </c>
      <c r="G21" s="66">
        <v>43329</v>
      </c>
      <c r="H21" s="56" t="s">
        <v>121</v>
      </c>
      <c r="I21" s="60">
        <v>99</v>
      </c>
      <c r="J21" s="60">
        <v>0</v>
      </c>
      <c r="K21" s="60">
        <v>99</v>
      </c>
      <c r="L21" s="56" t="s">
        <v>32</v>
      </c>
      <c r="M21" s="60">
        <v>0</v>
      </c>
      <c r="N21" s="60">
        <v>0</v>
      </c>
      <c r="O21" s="60">
        <v>0</v>
      </c>
      <c r="P21" s="60">
        <v>0</v>
      </c>
      <c r="Q21" s="60">
        <v>50</v>
      </c>
      <c r="R21" s="60">
        <v>49</v>
      </c>
      <c r="S21" s="60">
        <v>0</v>
      </c>
      <c r="T21" s="60">
        <v>0</v>
      </c>
      <c r="U21" s="60">
        <v>0</v>
      </c>
      <c r="V21" s="60">
        <v>0</v>
      </c>
      <c r="W21" s="60">
        <v>0</v>
      </c>
      <c r="X21" s="62">
        <f>SUM(Table2[[#This Row],[year 23/24]:[Later Years]])</f>
        <v>99</v>
      </c>
    </row>
    <row r="22" spans="1:24" ht="30">
      <c r="A22" s="63" t="s">
        <v>122</v>
      </c>
      <c r="B22" s="60" t="s">
        <v>116</v>
      </c>
      <c r="C22" s="64">
        <v>44120</v>
      </c>
      <c r="D22" s="56" t="s">
        <v>123</v>
      </c>
      <c r="E22" s="56" t="s">
        <v>124</v>
      </c>
      <c r="F22" s="65">
        <v>0.37882442241600001</v>
      </c>
      <c r="G22" s="66">
        <v>44120</v>
      </c>
      <c r="H22" s="56" t="s">
        <v>31</v>
      </c>
      <c r="I22" s="60">
        <v>49</v>
      </c>
      <c r="J22" s="60">
        <v>0</v>
      </c>
      <c r="K22" s="60">
        <v>49</v>
      </c>
      <c r="L22" s="56" t="s">
        <v>32</v>
      </c>
      <c r="M22" s="60">
        <v>0</v>
      </c>
      <c r="N22" s="60">
        <v>0</v>
      </c>
      <c r="O22" s="60">
        <v>0</v>
      </c>
      <c r="P22" s="60">
        <v>20</v>
      </c>
      <c r="Q22" s="60">
        <v>29</v>
      </c>
      <c r="R22" s="60">
        <v>0</v>
      </c>
      <c r="S22" s="60">
        <v>0</v>
      </c>
      <c r="T22" s="60">
        <v>0</v>
      </c>
      <c r="U22" s="60">
        <v>0</v>
      </c>
      <c r="V22" s="60">
        <v>0</v>
      </c>
      <c r="W22" s="60">
        <v>0</v>
      </c>
      <c r="X22" s="62">
        <f>SUM(Table2[[#This Row],[year 23/24]:[Later Years]])</f>
        <v>49</v>
      </c>
    </row>
    <row r="23" spans="1:24" ht="30">
      <c r="A23" s="63" t="s">
        <v>125</v>
      </c>
      <c r="B23" s="60" t="s">
        <v>126</v>
      </c>
      <c r="C23" s="64">
        <v>40634</v>
      </c>
      <c r="D23" s="56" t="s">
        <v>127</v>
      </c>
      <c r="E23" s="56" t="s">
        <v>128</v>
      </c>
      <c r="F23" s="65">
        <v>1.45771989172</v>
      </c>
      <c r="G23" s="63"/>
      <c r="H23" s="56" t="s">
        <v>44</v>
      </c>
      <c r="I23" s="60">
        <v>30</v>
      </c>
      <c r="J23" s="60">
        <v>0</v>
      </c>
      <c r="K23" s="60">
        <v>30</v>
      </c>
      <c r="L23" s="56" t="s">
        <v>110</v>
      </c>
      <c r="M23" s="60">
        <v>0</v>
      </c>
      <c r="N23" s="60">
        <v>0</v>
      </c>
      <c r="O23" s="60">
        <v>15</v>
      </c>
      <c r="P23" s="60">
        <v>15</v>
      </c>
      <c r="Q23" s="60">
        <v>0</v>
      </c>
      <c r="R23" s="60">
        <v>0</v>
      </c>
      <c r="S23" s="60">
        <v>0</v>
      </c>
      <c r="T23" s="60">
        <v>0</v>
      </c>
      <c r="U23" s="60">
        <v>0</v>
      </c>
      <c r="V23" s="60">
        <v>0</v>
      </c>
      <c r="W23" s="60">
        <v>0</v>
      </c>
      <c r="X23" s="62">
        <f>SUM(Table2[[#This Row],[year 23/24]:[Later Years]])</f>
        <v>30</v>
      </c>
    </row>
    <row r="24" spans="1:24" ht="30">
      <c r="A24" s="63" t="s">
        <v>129</v>
      </c>
      <c r="B24" s="60" t="s">
        <v>130</v>
      </c>
      <c r="C24" s="64">
        <v>41000</v>
      </c>
      <c r="D24" s="56" t="s">
        <v>131</v>
      </c>
      <c r="E24" s="56" t="s">
        <v>132</v>
      </c>
      <c r="F24" s="65">
        <v>0.57888183535100002</v>
      </c>
      <c r="G24" s="66">
        <v>43571</v>
      </c>
      <c r="H24" s="56" t="s">
        <v>44</v>
      </c>
      <c r="I24" s="60">
        <v>20</v>
      </c>
      <c r="J24" s="60">
        <v>0</v>
      </c>
      <c r="K24" s="60">
        <v>20</v>
      </c>
      <c r="L24" s="56" t="s">
        <v>110</v>
      </c>
      <c r="M24" s="60">
        <v>0</v>
      </c>
      <c r="N24" s="60">
        <v>0</v>
      </c>
      <c r="O24" s="60">
        <v>20</v>
      </c>
      <c r="P24" s="60">
        <v>0</v>
      </c>
      <c r="Q24" s="60">
        <v>0</v>
      </c>
      <c r="R24" s="60">
        <v>0</v>
      </c>
      <c r="S24" s="60">
        <v>0</v>
      </c>
      <c r="T24" s="60">
        <v>0</v>
      </c>
      <c r="U24" s="60">
        <v>0</v>
      </c>
      <c r="V24" s="60">
        <v>0</v>
      </c>
      <c r="W24" s="60">
        <v>0</v>
      </c>
      <c r="X24" s="62">
        <f>SUM(Table2[[#This Row],[year 23/24]:[Later Years]])</f>
        <v>20</v>
      </c>
    </row>
    <row r="25" spans="1:24" ht="30">
      <c r="A25" s="63" t="s">
        <v>133</v>
      </c>
      <c r="B25" s="60" t="s">
        <v>134</v>
      </c>
      <c r="C25" s="64">
        <v>41000</v>
      </c>
      <c r="D25" s="56" t="s">
        <v>135</v>
      </c>
      <c r="E25" s="56" t="s">
        <v>132</v>
      </c>
      <c r="F25" s="65">
        <v>0.446698900633</v>
      </c>
      <c r="G25" s="66">
        <v>43571</v>
      </c>
      <c r="H25" s="56" t="s">
        <v>44</v>
      </c>
      <c r="I25" s="60">
        <v>15</v>
      </c>
      <c r="J25" s="60">
        <v>0</v>
      </c>
      <c r="K25" s="60">
        <v>15</v>
      </c>
      <c r="L25" s="56" t="s">
        <v>110</v>
      </c>
      <c r="M25" s="60">
        <v>0</v>
      </c>
      <c r="N25" s="60">
        <v>0</v>
      </c>
      <c r="O25" s="60">
        <v>15</v>
      </c>
      <c r="P25" s="60">
        <v>0</v>
      </c>
      <c r="Q25" s="60">
        <v>0</v>
      </c>
      <c r="R25" s="60">
        <v>0</v>
      </c>
      <c r="S25" s="60">
        <v>0</v>
      </c>
      <c r="T25" s="60">
        <v>0</v>
      </c>
      <c r="U25" s="60">
        <v>0</v>
      </c>
      <c r="V25" s="60">
        <v>0</v>
      </c>
      <c r="W25" s="60">
        <v>0</v>
      </c>
      <c r="X25" s="62">
        <f>SUM(Table2[[#This Row],[year 23/24]:[Later Years]])</f>
        <v>15</v>
      </c>
    </row>
    <row r="26" spans="1:24">
      <c r="A26" s="63" t="s">
        <v>136</v>
      </c>
      <c r="B26" s="60" t="s">
        <v>137</v>
      </c>
      <c r="C26" s="64">
        <v>41000</v>
      </c>
      <c r="D26" s="56" t="s">
        <v>138</v>
      </c>
      <c r="E26" s="56" t="s">
        <v>84</v>
      </c>
      <c r="F26" s="65">
        <v>0.63833025118800002</v>
      </c>
      <c r="G26" s="63"/>
      <c r="H26" s="56" t="s">
        <v>44</v>
      </c>
      <c r="I26" s="60">
        <v>10</v>
      </c>
      <c r="J26" s="60">
        <v>0</v>
      </c>
      <c r="K26" s="60">
        <v>10</v>
      </c>
      <c r="L26" s="56" t="s">
        <v>32</v>
      </c>
      <c r="M26" s="60">
        <v>0</v>
      </c>
      <c r="N26" s="60">
        <v>0</v>
      </c>
      <c r="O26" s="60">
        <v>0</v>
      </c>
      <c r="P26" s="60">
        <v>0</v>
      </c>
      <c r="Q26" s="60">
        <v>0</v>
      </c>
      <c r="R26" s="60">
        <v>10</v>
      </c>
      <c r="S26" s="60">
        <v>0</v>
      </c>
      <c r="T26" s="60">
        <v>0</v>
      </c>
      <c r="U26" s="60">
        <v>0</v>
      </c>
      <c r="V26" s="60">
        <v>0</v>
      </c>
      <c r="W26" s="60">
        <v>0</v>
      </c>
      <c r="X26" s="62">
        <f>SUM(Table2[[#This Row],[year 23/24]:[Later Years]])</f>
        <v>10</v>
      </c>
    </row>
    <row r="27" spans="1:24" ht="30">
      <c r="A27" s="63" t="s">
        <v>139</v>
      </c>
      <c r="B27" s="60"/>
      <c r="C27" s="64">
        <v>41365</v>
      </c>
      <c r="D27" s="56" t="s">
        <v>140</v>
      </c>
      <c r="E27" s="56" t="s">
        <v>132</v>
      </c>
      <c r="F27" s="65">
        <v>1.22031789762</v>
      </c>
      <c r="G27" s="66">
        <v>44356</v>
      </c>
      <c r="H27" s="56" t="s">
        <v>31</v>
      </c>
      <c r="I27" s="60">
        <v>29</v>
      </c>
      <c r="J27" s="60">
        <v>0</v>
      </c>
      <c r="K27" s="60">
        <v>29</v>
      </c>
      <c r="L27" s="56" t="s">
        <v>110</v>
      </c>
      <c r="M27" s="60">
        <v>29</v>
      </c>
      <c r="N27" s="60">
        <v>0</v>
      </c>
      <c r="O27" s="60">
        <v>0</v>
      </c>
      <c r="P27" s="60">
        <v>0</v>
      </c>
      <c r="Q27" s="60">
        <v>0</v>
      </c>
      <c r="R27" s="60">
        <v>0</v>
      </c>
      <c r="S27" s="60">
        <v>0</v>
      </c>
      <c r="T27" s="60">
        <v>0</v>
      </c>
      <c r="U27" s="60">
        <v>0</v>
      </c>
      <c r="V27" s="60">
        <v>0</v>
      </c>
      <c r="W27" s="60">
        <v>0</v>
      </c>
      <c r="X27" s="62">
        <f>SUM(Table2[[#This Row],[year 23/24]:[Later Years]])</f>
        <v>29</v>
      </c>
    </row>
    <row r="28" spans="1:24">
      <c r="A28" s="63" t="s">
        <v>141</v>
      </c>
      <c r="B28" s="60" t="s">
        <v>142</v>
      </c>
      <c r="C28" s="64">
        <v>41730</v>
      </c>
      <c r="D28" s="56" t="s">
        <v>143</v>
      </c>
      <c r="E28" s="56" t="s">
        <v>144</v>
      </c>
      <c r="F28" s="65">
        <v>3.4020984540299999</v>
      </c>
      <c r="G28" s="63"/>
      <c r="H28" s="56" t="s">
        <v>44</v>
      </c>
      <c r="I28" s="60">
        <v>60</v>
      </c>
      <c r="J28" s="60">
        <v>0</v>
      </c>
      <c r="K28" s="60">
        <v>60</v>
      </c>
      <c r="L28" s="56" t="s">
        <v>32</v>
      </c>
      <c r="M28" s="60">
        <v>0</v>
      </c>
      <c r="N28" s="60">
        <v>0</v>
      </c>
      <c r="O28" s="60">
        <v>0</v>
      </c>
      <c r="P28" s="60">
        <v>0</v>
      </c>
      <c r="Q28" s="60">
        <v>20</v>
      </c>
      <c r="R28" s="60">
        <v>20</v>
      </c>
      <c r="S28" s="60">
        <v>20</v>
      </c>
      <c r="T28" s="60">
        <v>0</v>
      </c>
      <c r="U28" s="60">
        <v>0</v>
      </c>
      <c r="V28" s="60">
        <v>0</v>
      </c>
      <c r="W28" s="60">
        <v>0</v>
      </c>
      <c r="X28" s="62">
        <f>SUM(Table2[[#This Row],[year 23/24]:[Later Years]])</f>
        <v>60</v>
      </c>
    </row>
    <row r="29" spans="1:24" ht="30">
      <c r="A29" s="63" t="s">
        <v>145</v>
      </c>
      <c r="B29" s="60" t="s">
        <v>146</v>
      </c>
      <c r="C29" s="64">
        <v>41730</v>
      </c>
      <c r="D29" s="56" t="s">
        <v>147</v>
      </c>
      <c r="E29" s="56" t="s">
        <v>148</v>
      </c>
      <c r="F29" s="65">
        <v>0.82732551504200003</v>
      </c>
      <c r="G29" s="66">
        <v>43357</v>
      </c>
      <c r="H29" s="56" t="s">
        <v>31</v>
      </c>
      <c r="I29" s="60">
        <v>27</v>
      </c>
      <c r="J29" s="60">
        <v>12</v>
      </c>
      <c r="K29" s="60">
        <v>4</v>
      </c>
      <c r="L29" s="56" t="s">
        <v>32</v>
      </c>
      <c r="M29" s="60">
        <v>4</v>
      </c>
      <c r="N29" s="60">
        <v>0</v>
      </c>
      <c r="O29" s="60">
        <v>0</v>
      </c>
      <c r="P29" s="60">
        <v>0</v>
      </c>
      <c r="Q29" s="60">
        <v>0</v>
      </c>
      <c r="R29" s="60">
        <v>0</v>
      </c>
      <c r="S29" s="60">
        <v>0</v>
      </c>
      <c r="T29" s="60">
        <v>0</v>
      </c>
      <c r="U29" s="60">
        <v>0</v>
      </c>
      <c r="V29" s="60">
        <v>0</v>
      </c>
      <c r="W29" s="60">
        <v>0</v>
      </c>
      <c r="X29" s="62">
        <f>SUM(Table2[[#This Row],[year 23/24]:[Later Years]])</f>
        <v>4</v>
      </c>
    </row>
    <row r="30" spans="1:24" ht="30">
      <c r="A30" s="63" t="s">
        <v>149</v>
      </c>
      <c r="B30" s="60" t="s">
        <v>150</v>
      </c>
      <c r="C30" s="64">
        <v>41730</v>
      </c>
      <c r="D30" s="56" t="s">
        <v>151</v>
      </c>
      <c r="E30" s="56" t="s">
        <v>152</v>
      </c>
      <c r="F30" s="65">
        <v>0.66612281124100003</v>
      </c>
      <c r="G30" s="66">
        <v>44153</v>
      </c>
      <c r="H30" s="56" t="s">
        <v>44</v>
      </c>
      <c r="I30" s="60">
        <v>21</v>
      </c>
      <c r="J30" s="60">
        <v>0</v>
      </c>
      <c r="K30" s="60">
        <v>21</v>
      </c>
      <c r="L30" s="56" t="s">
        <v>32</v>
      </c>
      <c r="M30" s="60">
        <v>0</v>
      </c>
      <c r="N30" s="60">
        <v>10</v>
      </c>
      <c r="O30" s="60">
        <v>11</v>
      </c>
      <c r="P30" s="60">
        <v>0</v>
      </c>
      <c r="Q30" s="60">
        <v>0</v>
      </c>
      <c r="R30" s="60">
        <v>0</v>
      </c>
      <c r="S30" s="60">
        <v>0</v>
      </c>
      <c r="T30" s="60">
        <v>0</v>
      </c>
      <c r="U30" s="60">
        <v>0</v>
      </c>
      <c r="V30" s="60">
        <v>0</v>
      </c>
      <c r="W30" s="60">
        <v>0</v>
      </c>
      <c r="X30" s="62">
        <f>SUM(Table2[[#This Row],[year 23/24]:[Later Years]])</f>
        <v>21</v>
      </c>
    </row>
    <row r="31" spans="1:24">
      <c r="A31" s="63" t="s">
        <v>153</v>
      </c>
      <c r="B31" s="60" t="s">
        <v>154</v>
      </c>
      <c r="C31" s="64">
        <v>41730</v>
      </c>
      <c r="D31" s="56" t="s">
        <v>155</v>
      </c>
      <c r="E31" s="56" t="s">
        <v>84</v>
      </c>
      <c r="F31" s="65">
        <v>1.78216877007</v>
      </c>
      <c r="G31" s="63"/>
      <c r="H31" s="56" t="s">
        <v>44</v>
      </c>
      <c r="I31" s="60">
        <v>30</v>
      </c>
      <c r="J31" s="60">
        <v>0</v>
      </c>
      <c r="K31" s="60">
        <v>30</v>
      </c>
      <c r="L31" s="56" t="s">
        <v>32</v>
      </c>
      <c r="M31" s="60">
        <v>0</v>
      </c>
      <c r="N31" s="60">
        <v>0</v>
      </c>
      <c r="O31" s="60">
        <v>30</v>
      </c>
      <c r="P31" s="60">
        <v>0</v>
      </c>
      <c r="Q31" s="60">
        <v>0</v>
      </c>
      <c r="R31" s="60">
        <v>0</v>
      </c>
      <c r="S31" s="60">
        <v>0</v>
      </c>
      <c r="T31" s="60">
        <v>0</v>
      </c>
      <c r="U31" s="60">
        <v>0</v>
      </c>
      <c r="V31" s="60">
        <v>0</v>
      </c>
      <c r="W31" s="60">
        <v>0</v>
      </c>
      <c r="X31" s="62">
        <f>SUM(Table2[[#This Row],[year 23/24]:[Later Years]])</f>
        <v>30</v>
      </c>
    </row>
    <row r="32" spans="1:24" ht="30">
      <c r="A32" s="63" t="s">
        <v>156</v>
      </c>
      <c r="B32" s="60" t="s">
        <v>157</v>
      </c>
      <c r="C32" s="64">
        <v>42095</v>
      </c>
      <c r="D32" s="56" t="s">
        <v>158</v>
      </c>
      <c r="E32" s="56" t="s">
        <v>109</v>
      </c>
      <c r="F32" s="65">
        <v>6.1423672356400001</v>
      </c>
      <c r="G32" s="66">
        <v>43857</v>
      </c>
      <c r="H32" s="55" t="s">
        <v>31</v>
      </c>
      <c r="I32" s="60">
        <v>40</v>
      </c>
      <c r="J32" s="60">
        <v>0</v>
      </c>
      <c r="K32" s="60">
        <v>40</v>
      </c>
      <c r="L32" s="56" t="s">
        <v>110</v>
      </c>
      <c r="M32" s="60">
        <v>0</v>
      </c>
      <c r="N32" s="60">
        <v>0</v>
      </c>
      <c r="O32" s="60">
        <v>20</v>
      </c>
      <c r="P32" s="60">
        <v>20</v>
      </c>
      <c r="Q32" s="60">
        <v>0</v>
      </c>
      <c r="R32" s="60">
        <v>0</v>
      </c>
      <c r="S32" s="60">
        <v>0</v>
      </c>
      <c r="T32" s="60">
        <v>0</v>
      </c>
      <c r="U32" s="60">
        <v>0</v>
      </c>
      <c r="V32" s="60">
        <v>0</v>
      </c>
      <c r="W32" s="60">
        <v>0</v>
      </c>
      <c r="X32" s="62">
        <f>SUM(Table2[[#This Row],[year 23/24]:[Later Years]])</f>
        <v>40</v>
      </c>
    </row>
    <row r="33" spans="1:24" ht="30">
      <c r="A33" s="63" t="s">
        <v>159</v>
      </c>
      <c r="B33" s="60"/>
      <c r="C33" s="64">
        <v>42213</v>
      </c>
      <c r="D33" s="56" t="s">
        <v>160</v>
      </c>
      <c r="E33" s="56" t="s">
        <v>161</v>
      </c>
      <c r="F33" s="65">
        <v>0.19663273539000001</v>
      </c>
      <c r="G33" s="66">
        <v>43139</v>
      </c>
      <c r="H33" s="56" t="s">
        <v>31</v>
      </c>
      <c r="I33" s="60">
        <v>7</v>
      </c>
      <c r="J33" s="60">
        <v>5</v>
      </c>
      <c r="K33" s="60">
        <v>2</v>
      </c>
      <c r="L33" s="56" t="s">
        <v>32</v>
      </c>
      <c r="M33" s="60">
        <v>2</v>
      </c>
      <c r="N33" s="60">
        <v>0</v>
      </c>
      <c r="O33" s="60">
        <v>0</v>
      </c>
      <c r="P33" s="60">
        <v>0</v>
      </c>
      <c r="Q33" s="60">
        <v>0</v>
      </c>
      <c r="R33" s="60">
        <v>0</v>
      </c>
      <c r="S33" s="60">
        <v>0</v>
      </c>
      <c r="T33" s="60">
        <v>0</v>
      </c>
      <c r="U33" s="60">
        <v>0</v>
      </c>
      <c r="V33" s="60">
        <v>0</v>
      </c>
      <c r="W33" s="60">
        <v>0</v>
      </c>
      <c r="X33" s="62">
        <f>SUM(Table2[[#This Row],[year 23/24]:[Later Years]])</f>
        <v>2</v>
      </c>
    </row>
    <row r="34" spans="1:24" ht="30">
      <c r="A34" s="63" t="s">
        <v>162</v>
      </c>
      <c r="B34" s="60"/>
      <c r="C34" s="64">
        <v>42552</v>
      </c>
      <c r="D34" s="56" t="s">
        <v>163</v>
      </c>
      <c r="E34" s="56" t="s">
        <v>164</v>
      </c>
      <c r="F34" s="65">
        <v>0.459595875978</v>
      </c>
      <c r="G34" s="66">
        <v>42552</v>
      </c>
      <c r="H34" s="56" t="s">
        <v>31</v>
      </c>
      <c r="I34" s="60">
        <v>14</v>
      </c>
      <c r="J34" s="60">
        <v>0</v>
      </c>
      <c r="K34" s="60">
        <v>14</v>
      </c>
      <c r="L34" s="56" t="s">
        <v>32</v>
      </c>
      <c r="M34" s="60">
        <v>14</v>
      </c>
      <c r="N34" s="60">
        <v>0</v>
      </c>
      <c r="O34" s="60">
        <v>0</v>
      </c>
      <c r="P34" s="60">
        <v>0</v>
      </c>
      <c r="Q34" s="60">
        <v>0</v>
      </c>
      <c r="R34" s="60">
        <v>0</v>
      </c>
      <c r="S34" s="60">
        <v>0</v>
      </c>
      <c r="T34" s="60">
        <v>0</v>
      </c>
      <c r="U34" s="60">
        <v>0</v>
      </c>
      <c r="V34" s="60">
        <v>0</v>
      </c>
      <c r="W34" s="60">
        <v>0</v>
      </c>
      <c r="X34" s="62">
        <f>SUM(Table2[[#This Row],[year 23/24]:[Later Years]])</f>
        <v>14</v>
      </c>
    </row>
    <row r="35" spans="1:24">
      <c r="A35" s="63" t="s">
        <v>165</v>
      </c>
      <c r="B35" s="60" t="s">
        <v>166</v>
      </c>
      <c r="C35" s="64">
        <v>43191</v>
      </c>
      <c r="D35" s="56" t="s">
        <v>167</v>
      </c>
      <c r="E35" s="56" t="s">
        <v>84</v>
      </c>
      <c r="F35" s="65">
        <v>0.61366993383699997</v>
      </c>
      <c r="G35" s="63"/>
      <c r="H35" s="56" t="s">
        <v>44</v>
      </c>
      <c r="I35" s="60">
        <v>30</v>
      </c>
      <c r="J35" s="60">
        <v>0</v>
      </c>
      <c r="K35" s="60">
        <v>30</v>
      </c>
      <c r="L35" s="56" t="s">
        <v>168</v>
      </c>
      <c r="M35" s="60">
        <v>0</v>
      </c>
      <c r="N35" s="60">
        <v>0</v>
      </c>
      <c r="O35" s="60">
        <v>0</v>
      </c>
      <c r="P35" s="60">
        <v>0</v>
      </c>
      <c r="Q35" s="60">
        <v>0</v>
      </c>
      <c r="R35" s="60">
        <v>30</v>
      </c>
      <c r="S35" s="60">
        <v>0</v>
      </c>
      <c r="T35" s="60">
        <v>0</v>
      </c>
      <c r="U35" s="60">
        <v>0</v>
      </c>
      <c r="V35" s="60">
        <v>0</v>
      </c>
      <c r="W35" s="60">
        <v>0</v>
      </c>
      <c r="X35" s="62">
        <f>SUM(Table2[[#This Row],[year 23/24]:[Later Years]])</f>
        <v>30</v>
      </c>
    </row>
    <row r="36" spans="1:24">
      <c r="A36" s="63" t="s">
        <v>169</v>
      </c>
      <c r="B36" s="60" t="s">
        <v>170</v>
      </c>
      <c r="C36" s="64">
        <v>43191</v>
      </c>
      <c r="D36" s="56" t="s">
        <v>171</v>
      </c>
      <c r="E36" s="56" t="s">
        <v>84</v>
      </c>
      <c r="F36" s="65">
        <v>1.66969989528</v>
      </c>
      <c r="G36" s="63"/>
      <c r="H36" s="56" t="s">
        <v>44</v>
      </c>
      <c r="I36" s="60">
        <v>35</v>
      </c>
      <c r="J36" s="60">
        <v>0</v>
      </c>
      <c r="K36" s="60">
        <v>35</v>
      </c>
      <c r="L36" s="56" t="s">
        <v>168</v>
      </c>
      <c r="M36" s="60">
        <v>0</v>
      </c>
      <c r="N36" s="60">
        <v>0</v>
      </c>
      <c r="O36" s="60">
        <v>0</v>
      </c>
      <c r="P36" s="60">
        <v>35</v>
      </c>
      <c r="Q36" s="60">
        <v>0</v>
      </c>
      <c r="R36" s="60">
        <v>0</v>
      </c>
      <c r="S36" s="60">
        <v>0</v>
      </c>
      <c r="T36" s="60">
        <v>0</v>
      </c>
      <c r="U36" s="60">
        <v>0</v>
      </c>
      <c r="V36" s="60">
        <v>0</v>
      </c>
      <c r="W36" s="60">
        <v>0</v>
      </c>
      <c r="X36" s="62">
        <f>SUM(Table2[[#This Row],[year 23/24]:[Later Years]])</f>
        <v>35</v>
      </c>
    </row>
    <row r="37" spans="1:24">
      <c r="A37" s="63" t="s">
        <v>172</v>
      </c>
      <c r="B37" s="60" t="s">
        <v>173</v>
      </c>
      <c r="C37" s="64">
        <v>43191</v>
      </c>
      <c r="D37" s="56" t="s">
        <v>174</v>
      </c>
      <c r="E37" s="56" t="s">
        <v>84</v>
      </c>
      <c r="F37" s="65">
        <v>1.97377230247</v>
      </c>
      <c r="G37" s="63"/>
      <c r="H37" s="56" t="s">
        <v>44</v>
      </c>
      <c r="I37" s="60">
        <v>45</v>
      </c>
      <c r="J37" s="60">
        <v>0</v>
      </c>
      <c r="K37" s="60">
        <v>45</v>
      </c>
      <c r="L37" s="56" t="s">
        <v>32</v>
      </c>
      <c r="M37" s="60">
        <v>0</v>
      </c>
      <c r="N37" s="60">
        <v>0</v>
      </c>
      <c r="O37" s="60">
        <v>15</v>
      </c>
      <c r="P37" s="60">
        <v>30</v>
      </c>
      <c r="Q37" s="60">
        <v>0</v>
      </c>
      <c r="R37" s="60">
        <v>0</v>
      </c>
      <c r="S37" s="60">
        <v>0</v>
      </c>
      <c r="T37" s="60">
        <v>0</v>
      </c>
      <c r="U37" s="60">
        <v>0</v>
      </c>
      <c r="V37" s="60">
        <v>0</v>
      </c>
      <c r="W37" s="60">
        <v>0</v>
      </c>
      <c r="X37" s="62">
        <f>SUM(Table2[[#This Row],[year 23/24]:[Later Years]])</f>
        <v>45</v>
      </c>
    </row>
    <row r="38" spans="1:24" ht="30">
      <c r="A38" s="63" t="s">
        <v>175</v>
      </c>
      <c r="B38" s="60" t="s">
        <v>176</v>
      </c>
      <c r="C38" s="64">
        <v>43191</v>
      </c>
      <c r="D38" s="56" t="s">
        <v>177</v>
      </c>
      <c r="E38" s="56" t="s">
        <v>84</v>
      </c>
      <c r="F38" s="65">
        <v>0.36187165328300003</v>
      </c>
      <c r="G38" s="63"/>
      <c r="H38" s="56" t="s">
        <v>44</v>
      </c>
      <c r="I38" s="60">
        <v>10</v>
      </c>
      <c r="J38" s="60">
        <v>0</v>
      </c>
      <c r="K38" s="60">
        <v>10</v>
      </c>
      <c r="L38" s="56" t="s">
        <v>110</v>
      </c>
      <c r="M38" s="60">
        <v>0</v>
      </c>
      <c r="N38" s="60">
        <v>0</v>
      </c>
      <c r="O38" s="60">
        <v>10</v>
      </c>
      <c r="P38" s="60">
        <v>0</v>
      </c>
      <c r="Q38" s="60">
        <v>0</v>
      </c>
      <c r="R38" s="60">
        <v>0</v>
      </c>
      <c r="S38" s="60">
        <v>0</v>
      </c>
      <c r="T38" s="60">
        <v>0</v>
      </c>
      <c r="U38" s="60">
        <v>0</v>
      </c>
      <c r="V38" s="60">
        <v>0</v>
      </c>
      <c r="W38" s="60">
        <v>0</v>
      </c>
      <c r="X38" s="62">
        <f>SUM(Table2[[#This Row],[year 23/24]:[Later Years]])</f>
        <v>10</v>
      </c>
    </row>
    <row r="39" spans="1:24" ht="30">
      <c r="A39" s="63" t="s">
        <v>178</v>
      </c>
      <c r="B39" s="60" t="s">
        <v>179</v>
      </c>
      <c r="C39" s="64">
        <v>43191</v>
      </c>
      <c r="D39" s="56" t="s">
        <v>180</v>
      </c>
      <c r="E39" s="56" t="s">
        <v>84</v>
      </c>
      <c r="F39" s="65">
        <v>4.9260440500299998</v>
      </c>
      <c r="G39" s="63"/>
      <c r="H39" s="56" t="s">
        <v>44</v>
      </c>
      <c r="I39" s="60">
        <v>70</v>
      </c>
      <c r="J39" s="60">
        <v>0</v>
      </c>
      <c r="K39" s="60">
        <v>70</v>
      </c>
      <c r="L39" s="56" t="s">
        <v>168</v>
      </c>
      <c r="M39" s="60">
        <v>0</v>
      </c>
      <c r="N39" s="60">
        <v>0</v>
      </c>
      <c r="O39" s="60">
        <v>0</v>
      </c>
      <c r="P39" s="60">
        <v>35</v>
      </c>
      <c r="Q39" s="60">
        <v>35</v>
      </c>
      <c r="R39" s="60">
        <v>0</v>
      </c>
      <c r="S39" s="60">
        <v>0</v>
      </c>
      <c r="T39" s="60">
        <v>0</v>
      </c>
      <c r="U39" s="60">
        <v>0</v>
      </c>
      <c r="V39" s="60">
        <v>0</v>
      </c>
      <c r="W39" s="60">
        <v>0</v>
      </c>
      <c r="X39" s="62">
        <f>SUM(Table2[[#This Row],[year 23/24]:[Later Years]])</f>
        <v>70</v>
      </c>
    </row>
    <row r="40" spans="1:24">
      <c r="A40" s="63" t="s">
        <v>181</v>
      </c>
      <c r="B40" s="60" t="s">
        <v>182</v>
      </c>
      <c r="C40" s="64">
        <v>43191</v>
      </c>
      <c r="D40" s="56" t="s">
        <v>183</v>
      </c>
      <c r="E40" s="56" t="s">
        <v>184</v>
      </c>
      <c r="F40" s="65">
        <v>2.1768483494000002</v>
      </c>
      <c r="G40" s="63"/>
      <c r="H40" s="56" t="s">
        <v>44</v>
      </c>
      <c r="I40" s="60">
        <v>110</v>
      </c>
      <c r="J40" s="60">
        <v>0</v>
      </c>
      <c r="K40" s="60">
        <v>110</v>
      </c>
      <c r="L40" s="56" t="s">
        <v>168</v>
      </c>
      <c r="M40" s="60">
        <v>0</v>
      </c>
      <c r="N40" s="60">
        <v>0</v>
      </c>
      <c r="O40" s="60">
        <v>0</v>
      </c>
      <c r="P40" s="60">
        <v>0</v>
      </c>
      <c r="Q40" s="60">
        <v>50</v>
      </c>
      <c r="R40" s="60">
        <v>60</v>
      </c>
      <c r="S40" s="60">
        <v>0</v>
      </c>
      <c r="T40" s="60">
        <v>0</v>
      </c>
      <c r="U40" s="60">
        <v>0</v>
      </c>
      <c r="V40" s="60">
        <v>0</v>
      </c>
      <c r="W40" s="60">
        <v>0</v>
      </c>
      <c r="X40" s="62">
        <f>SUM(Table2[[#This Row],[year 23/24]:[Later Years]])</f>
        <v>110</v>
      </c>
    </row>
    <row r="41" spans="1:24" ht="30">
      <c r="A41" s="63" t="s">
        <v>185</v>
      </c>
      <c r="B41" s="60" t="s">
        <v>186</v>
      </c>
      <c r="C41" s="64">
        <v>43024</v>
      </c>
      <c r="D41" s="56" t="s">
        <v>187</v>
      </c>
      <c r="E41" s="56" t="s">
        <v>148</v>
      </c>
      <c r="F41" s="65">
        <v>2.1475712171399999</v>
      </c>
      <c r="G41" s="66">
        <v>43024</v>
      </c>
      <c r="H41" s="56" t="s">
        <v>31</v>
      </c>
      <c r="I41" s="60">
        <v>40</v>
      </c>
      <c r="J41" s="60">
        <v>1</v>
      </c>
      <c r="K41" s="60">
        <v>3</v>
      </c>
      <c r="L41" s="56" t="s">
        <v>32</v>
      </c>
      <c r="M41" s="60">
        <v>3</v>
      </c>
      <c r="N41" s="60">
        <v>0</v>
      </c>
      <c r="O41" s="60">
        <v>0</v>
      </c>
      <c r="P41" s="60">
        <v>0</v>
      </c>
      <c r="Q41" s="60">
        <v>0</v>
      </c>
      <c r="R41" s="60">
        <v>0</v>
      </c>
      <c r="S41" s="60">
        <v>0</v>
      </c>
      <c r="T41" s="60">
        <v>0</v>
      </c>
      <c r="U41" s="60">
        <v>0</v>
      </c>
      <c r="V41" s="60">
        <v>0</v>
      </c>
      <c r="W41" s="60">
        <v>0</v>
      </c>
      <c r="X41" s="62">
        <f>SUM(Table2[[#This Row],[year 23/24]:[Later Years]])</f>
        <v>3</v>
      </c>
    </row>
    <row r="42" spans="1:24" ht="30">
      <c r="A42" s="63" t="s">
        <v>188</v>
      </c>
      <c r="B42" s="60" t="s">
        <v>186</v>
      </c>
      <c r="C42" s="64">
        <v>44725</v>
      </c>
      <c r="D42" s="56" t="s">
        <v>189</v>
      </c>
      <c r="E42" s="56" t="s">
        <v>148</v>
      </c>
      <c r="F42" s="65">
        <v>1.94222377006</v>
      </c>
      <c r="G42" s="66">
        <v>44725</v>
      </c>
      <c r="H42" s="56" t="s">
        <v>121</v>
      </c>
      <c r="I42" s="60">
        <v>34</v>
      </c>
      <c r="J42" s="60">
        <v>0</v>
      </c>
      <c r="K42" s="60">
        <v>34</v>
      </c>
      <c r="L42" s="56" t="s">
        <v>110</v>
      </c>
      <c r="M42" s="60">
        <v>0</v>
      </c>
      <c r="N42" s="60">
        <v>0</v>
      </c>
      <c r="O42" s="60">
        <v>15</v>
      </c>
      <c r="P42" s="60">
        <v>19</v>
      </c>
      <c r="Q42" s="60">
        <v>0</v>
      </c>
      <c r="R42" s="60">
        <v>0</v>
      </c>
      <c r="S42" s="60">
        <v>0</v>
      </c>
      <c r="T42" s="60">
        <v>0</v>
      </c>
      <c r="U42" s="60">
        <v>0</v>
      </c>
      <c r="V42" s="60">
        <v>0</v>
      </c>
      <c r="W42" s="60">
        <v>0</v>
      </c>
      <c r="X42" s="62">
        <f>SUM(Table2[[#This Row],[year 23/24]:[Later Years]])</f>
        <v>34</v>
      </c>
    </row>
    <row r="43" spans="1:24" ht="30">
      <c r="A43" s="63" t="s">
        <v>190</v>
      </c>
      <c r="B43" s="60" t="s">
        <v>186</v>
      </c>
      <c r="C43" s="64">
        <v>45015</v>
      </c>
      <c r="D43" s="56" t="s">
        <v>189</v>
      </c>
      <c r="E43" s="56" t="s">
        <v>148</v>
      </c>
      <c r="F43" s="65">
        <v>0.36088427856799998</v>
      </c>
      <c r="G43" s="66">
        <v>45015</v>
      </c>
      <c r="H43" s="56" t="s">
        <v>31</v>
      </c>
      <c r="I43" s="60">
        <v>8</v>
      </c>
      <c r="J43" s="60">
        <v>0</v>
      </c>
      <c r="K43" s="60">
        <v>8</v>
      </c>
      <c r="L43" s="56" t="s">
        <v>32</v>
      </c>
      <c r="M43" s="60">
        <v>0</v>
      </c>
      <c r="N43" s="60">
        <v>8</v>
      </c>
      <c r="O43" s="60">
        <v>0</v>
      </c>
      <c r="P43" s="60">
        <v>0</v>
      </c>
      <c r="Q43" s="60">
        <v>0</v>
      </c>
      <c r="R43" s="60">
        <v>0</v>
      </c>
      <c r="S43" s="60">
        <v>0</v>
      </c>
      <c r="T43" s="60">
        <v>0</v>
      </c>
      <c r="U43" s="60">
        <v>0</v>
      </c>
      <c r="V43" s="60">
        <v>0</v>
      </c>
      <c r="W43" s="60">
        <v>0</v>
      </c>
      <c r="X43" s="62">
        <f>SUM(Table2[[#This Row],[year 23/24]:[Later Years]])</f>
        <v>8</v>
      </c>
    </row>
    <row r="44" spans="1:24">
      <c r="A44" s="63" t="s">
        <v>191</v>
      </c>
      <c r="B44" s="60" t="s">
        <v>192</v>
      </c>
      <c r="C44" s="64">
        <v>43191</v>
      </c>
      <c r="D44" s="56" t="s">
        <v>193</v>
      </c>
      <c r="E44" s="56" t="s">
        <v>84</v>
      </c>
      <c r="F44" s="65">
        <v>8.4240753154300005</v>
      </c>
      <c r="G44" s="63"/>
      <c r="H44" s="56" t="s">
        <v>44</v>
      </c>
      <c r="I44" s="60">
        <v>100</v>
      </c>
      <c r="J44" s="60">
        <v>0</v>
      </c>
      <c r="K44" s="60">
        <v>100</v>
      </c>
      <c r="L44" s="56" t="s">
        <v>168</v>
      </c>
      <c r="M44" s="60">
        <v>0</v>
      </c>
      <c r="N44" s="60">
        <v>0</v>
      </c>
      <c r="O44" s="60">
        <v>0</v>
      </c>
      <c r="P44" s="60">
        <v>0</v>
      </c>
      <c r="Q44" s="60">
        <v>30</v>
      </c>
      <c r="R44" s="60">
        <v>30</v>
      </c>
      <c r="S44" s="60">
        <v>40</v>
      </c>
      <c r="T44" s="60">
        <v>0</v>
      </c>
      <c r="U44" s="60">
        <v>0</v>
      </c>
      <c r="V44" s="60">
        <v>0</v>
      </c>
      <c r="W44" s="60">
        <v>0</v>
      </c>
      <c r="X44" s="62">
        <f>SUM(Table2[[#This Row],[year 23/24]:[Later Years]])</f>
        <v>100</v>
      </c>
    </row>
    <row r="45" spans="1:24" ht="30">
      <c r="A45" s="63" t="s">
        <v>194</v>
      </c>
      <c r="B45" s="60"/>
      <c r="C45" s="64">
        <v>43297</v>
      </c>
      <c r="D45" s="56" t="s">
        <v>195</v>
      </c>
      <c r="E45" s="56" t="s">
        <v>196</v>
      </c>
      <c r="F45" s="65">
        <v>0.85380324169300004</v>
      </c>
      <c r="G45" s="66">
        <v>43297</v>
      </c>
      <c r="H45" s="56" t="s">
        <v>31</v>
      </c>
      <c r="I45" s="60">
        <v>30</v>
      </c>
      <c r="J45" s="60">
        <v>0</v>
      </c>
      <c r="K45" s="60">
        <v>30</v>
      </c>
      <c r="L45" s="56" t="s">
        <v>110</v>
      </c>
      <c r="M45" s="60">
        <v>30</v>
      </c>
      <c r="N45" s="60">
        <v>0</v>
      </c>
      <c r="O45" s="60">
        <v>0</v>
      </c>
      <c r="P45" s="60">
        <v>0</v>
      </c>
      <c r="Q45" s="60">
        <v>0</v>
      </c>
      <c r="R45" s="60">
        <v>0</v>
      </c>
      <c r="S45" s="60">
        <v>0</v>
      </c>
      <c r="T45" s="60">
        <v>0</v>
      </c>
      <c r="U45" s="60">
        <v>0</v>
      </c>
      <c r="V45" s="60">
        <v>0</v>
      </c>
      <c r="W45" s="60">
        <v>0</v>
      </c>
      <c r="X45" s="62">
        <f>SUM(Table2[[#This Row],[year 23/24]:[Later Years]])</f>
        <v>30</v>
      </c>
    </row>
    <row r="46" spans="1:24" ht="30">
      <c r="A46" s="63" t="s">
        <v>197</v>
      </c>
      <c r="B46" s="60"/>
      <c r="C46" s="64">
        <v>43368</v>
      </c>
      <c r="D46" s="56" t="s">
        <v>198</v>
      </c>
      <c r="E46" s="56" t="s">
        <v>109</v>
      </c>
      <c r="F46" s="65">
        <v>0.140606130936</v>
      </c>
      <c r="G46" s="66">
        <v>43368</v>
      </c>
      <c r="H46" s="56" t="s">
        <v>31</v>
      </c>
      <c r="I46" s="60">
        <v>16</v>
      </c>
      <c r="J46" s="60">
        <v>0</v>
      </c>
      <c r="K46" s="60">
        <v>16</v>
      </c>
      <c r="L46" s="56" t="s">
        <v>110</v>
      </c>
      <c r="M46" s="60">
        <v>16</v>
      </c>
      <c r="N46" s="60">
        <v>0</v>
      </c>
      <c r="O46" s="60">
        <v>0</v>
      </c>
      <c r="P46" s="60">
        <v>0</v>
      </c>
      <c r="Q46" s="60">
        <v>0</v>
      </c>
      <c r="R46" s="60">
        <v>0</v>
      </c>
      <c r="S46" s="60">
        <v>0</v>
      </c>
      <c r="T46" s="60">
        <v>0</v>
      </c>
      <c r="U46" s="60">
        <v>0</v>
      </c>
      <c r="V46" s="60">
        <v>0</v>
      </c>
      <c r="W46" s="60">
        <v>0</v>
      </c>
      <c r="X46" s="62">
        <f>SUM(Table2[[#This Row],[year 23/24]:[Later Years]])</f>
        <v>16</v>
      </c>
    </row>
    <row r="47" spans="1:24" ht="30">
      <c r="A47" s="63" t="s">
        <v>199</v>
      </c>
      <c r="B47" s="60"/>
      <c r="C47" s="64">
        <v>43454</v>
      </c>
      <c r="D47" s="56" t="s">
        <v>200</v>
      </c>
      <c r="E47" s="56" t="s">
        <v>109</v>
      </c>
      <c r="F47" s="65">
        <v>0.57493378996199995</v>
      </c>
      <c r="G47" s="66">
        <v>43454</v>
      </c>
      <c r="H47" s="56" t="s">
        <v>31</v>
      </c>
      <c r="I47" s="60">
        <v>119</v>
      </c>
      <c r="J47" s="60">
        <v>0</v>
      </c>
      <c r="K47" s="60">
        <v>119</v>
      </c>
      <c r="L47" s="56" t="s">
        <v>110</v>
      </c>
      <c r="M47" s="60">
        <v>60</v>
      </c>
      <c r="N47" s="60">
        <v>59</v>
      </c>
      <c r="O47" s="60">
        <v>0</v>
      </c>
      <c r="P47" s="60">
        <v>0</v>
      </c>
      <c r="Q47" s="60">
        <v>0</v>
      </c>
      <c r="R47" s="60">
        <v>0</v>
      </c>
      <c r="S47" s="60">
        <v>0</v>
      </c>
      <c r="T47" s="60">
        <v>0</v>
      </c>
      <c r="U47" s="60">
        <v>0</v>
      </c>
      <c r="V47" s="60">
        <v>0</v>
      </c>
      <c r="W47" s="60">
        <v>0</v>
      </c>
      <c r="X47" s="62">
        <f>SUM(Table2[[#This Row],[year 23/24]:[Later Years]])</f>
        <v>119</v>
      </c>
    </row>
    <row r="48" spans="1:24" ht="30">
      <c r="A48" s="63" t="s">
        <v>201</v>
      </c>
      <c r="B48" s="60"/>
      <c r="C48" s="64">
        <v>43448</v>
      </c>
      <c r="D48" s="56" t="s">
        <v>202</v>
      </c>
      <c r="E48" s="56" t="s">
        <v>203</v>
      </c>
      <c r="F48" s="65">
        <v>0.28532220969599997</v>
      </c>
      <c r="G48" s="66">
        <v>43448</v>
      </c>
      <c r="H48" s="56" t="s">
        <v>31</v>
      </c>
      <c r="I48" s="60">
        <v>17</v>
      </c>
      <c r="J48" s="60">
        <v>0</v>
      </c>
      <c r="K48" s="60">
        <v>17</v>
      </c>
      <c r="L48" s="56" t="s">
        <v>32</v>
      </c>
      <c r="M48" s="60">
        <v>17</v>
      </c>
      <c r="N48" s="60">
        <v>0</v>
      </c>
      <c r="O48" s="60">
        <v>0</v>
      </c>
      <c r="P48" s="60">
        <v>0</v>
      </c>
      <c r="Q48" s="60">
        <v>0</v>
      </c>
      <c r="R48" s="60">
        <v>0</v>
      </c>
      <c r="S48" s="60">
        <v>0</v>
      </c>
      <c r="T48" s="60">
        <v>0</v>
      </c>
      <c r="U48" s="60">
        <v>0</v>
      </c>
      <c r="V48" s="60">
        <v>0</v>
      </c>
      <c r="W48" s="60">
        <v>0</v>
      </c>
      <c r="X48" s="62">
        <f>SUM(Table2[[#This Row],[year 23/24]:[Later Years]])</f>
        <v>17</v>
      </c>
    </row>
    <row r="49" spans="1:24" ht="30">
      <c r="A49" s="63" t="s">
        <v>204</v>
      </c>
      <c r="B49" s="60"/>
      <c r="C49" s="64">
        <v>43564</v>
      </c>
      <c r="D49" s="56" t="s">
        <v>205</v>
      </c>
      <c r="E49" s="56" t="s">
        <v>109</v>
      </c>
      <c r="F49" s="65">
        <v>3.9484460106100001</v>
      </c>
      <c r="G49" s="66">
        <v>43564</v>
      </c>
      <c r="H49" s="56" t="s">
        <v>31</v>
      </c>
      <c r="I49" s="60">
        <v>130</v>
      </c>
      <c r="J49" s="60">
        <v>62</v>
      </c>
      <c r="K49" s="60">
        <v>68</v>
      </c>
      <c r="L49" s="56" t="s">
        <v>110</v>
      </c>
      <c r="M49" s="60">
        <v>8</v>
      </c>
      <c r="N49" s="60">
        <v>60</v>
      </c>
      <c r="O49" s="60">
        <v>0</v>
      </c>
      <c r="P49" s="60">
        <v>0</v>
      </c>
      <c r="Q49" s="60">
        <v>0</v>
      </c>
      <c r="R49" s="60">
        <v>0</v>
      </c>
      <c r="S49" s="60">
        <v>0</v>
      </c>
      <c r="T49" s="60">
        <v>0</v>
      </c>
      <c r="U49" s="60">
        <v>0</v>
      </c>
      <c r="V49" s="60">
        <v>0</v>
      </c>
      <c r="W49" s="60">
        <v>0</v>
      </c>
      <c r="X49" s="62">
        <f>SUM(Table2[[#This Row],[year 23/24]:[Later Years]])</f>
        <v>68</v>
      </c>
    </row>
    <row r="50" spans="1:24" ht="30">
      <c r="A50" s="63" t="s">
        <v>206</v>
      </c>
      <c r="B50" s="60"/>
      <c r="C50" s="64">
        <v>43272</v>
      </c>
      <c r="D50" s="56" t="s">
        <v>207</v>
      </c>
      <c r="E50" s="56" t="s">
        <v>109</v>
      </c>
      <c r="F50" s="65">
        <v>0.18190685062</v>
      </c>
      <c r="G50" s="66">
        <v>43272</v>
      </c>
      <c r="H50" s="56" t="s">
        <v>31</v>
      </c>
      <c r="I50" s="60">
        <v>24</v>
      </c>
      <c r="J50" s="60">
        <v>0</v>
      </c>
      <c r="K50" s="60">
        <v>24</v>
      </c>
      <c r="L50" s="56" t="s">
        <v>110</v>
      </c>
      <c r="M50" s="60">
        <v>24</v>
      </c>
      <c r="N50" s="60">
        <v>0</v>
      </c>
      <c r="O50" s="60">
        <v>0</v>
      </c>
      <c r="P50" s="60">
        <v>0</v>
      </c>
      <c r="Q50" s="60">
        <v>0</v>
      </c>
      <c r="R50" s="60">
        <v>0</v>
      </c>
      <c r="S50" s="60">
        <v>0</v>
      </c>
      <c r="T50" s="60">
        <v>0</v>
      </c>
      <c r="U50" s="60">
        <v>0</v>
      </c>
      <c r="V50" s="60">
        <v>0</v>
      </c>
      <c r="W50" s="60">
        <v>0</v>
      </c>
      <c r="X50" s="62">
        <f>SUM(Table2[[#This Row],[year 23/24]:[Later Years]])</f>
        <v>24</v>
      </c>
    </row>
    <row r="51" spans="1:24" ht="30">
      <c r="A51" s="63" t="s">
        <v>208</v>
      </c>
      <c r="B51" s="60"/>
      <c r="C51" s="64">
        <v>43613</v>
      </c>
      <c r="D51" s="56" t="s">
        <v>209</v>
      </c>
      <c r="E51" s="56" t="s">
        <v>210</v>
      </c>
      <c r="F51" s="65">
        <v>6.4485811617</v>
      </c>
      <c r="G51" s="66">
        <v>43613</v>
      </c>
      <c r="H51" s="56" t="s">
        <v>31</v>
      </c>
      <c r="I51" s="60">
        <v>54</v>
      </c>
      <c r="J51" s="60">
        <v>8</v>
      </c>
      <c r="K51" s="60">
        <v>1</v>
      </c>
      <c r="L51" s="56" t="s">
        <v>32</v>
      </c>
      <c r="M51" s="60">
        <v>1</v>
      </c>
      <c r="N51" s="60">
        <v>0</v>
      </c>
      <c r="O51" s="60">
        <v>0</v>
      </c>
      <c r="P51" s="60">
        <v>0</v>
      </c>
      <c r="Q51" s="60">
        <v>0</v>
      </c>
      <c r="R51" s="60">
        <v>0</v>
      </c>
      <c r="S51" s="60">
        <v>0</v>
      </c>
      <c r="T51" s="60">
        <v>0</v>
      </c>
      <c r="U51" s="60">
        <v>0</v>
      </c>
      <c r="V51" s="60">
        <v>0</v>
      </c>
      <c r="W51" s="60">
        <v>0</v>
      </c>
      <c r="X51" s="62">
        <f>SUM(Table2[[#This Row],[year 23/24]:[Later Years]])</f>
        <v>1</v>
      </c>
    </row>
    <row r="52" spans="1:24" ht="30">
      <c r="A52" s="63" t="s">
        <v>211</v>
      </c>
      <c r="B52" s="60"/>
      <c r="C52" s="64">
        <v>43572</v>
      </c>
      <c r="D52" s="56" t="s">
        <v>212</v>
      </c>
      <c r="E52" s="56" t="s">
        <v>109</v>
      </c>
      <c r="F52" s="65">
        <v>6.8721012379899998E-2</v>
      </c>
      <c r="G52" s="66">
        <v>43572</v>
      </c>
      <c r="H52" s="56" t="s">
        <v>31</v>
      </c>
      <c r="I52" s="60">
        <v>31</v>
      </c>
      <c r="J52" s="60">
        <v>0</v>
      </c>
      <c r="K52" s="60">
        <v>31</v>
      </c>
      <c r="L52" s="56" t="s">
        <v>110</v>
      </c>
      <c r="M52" s="60">
        <v>31</v>
      </c>
      <c r="N52" s="60">
        <v>0</v>
      </c>
      <c r="O52" s="60">
        <v>0</v>
      </c>
      <c r="P52" s="60">
        <v>0</v>
      </c>
      <c r="Q52" s="60">
        <v>0</v>
      </c>
      <c r="R52" s="60">
        <v>0</v>
      </c>
      <c r="S52" s="60">
        <v>0</v>
      </c>
      <c r="T52" s="60">
        <v>0</v>
      </c>
      <c r="U52" s="60">
        <v>0</v>
      </c>
      <c r="V52" s="60">
        <v>0</v>
      </c>
      <c r="W52" s="60">
        <v>0</v>
      </c>
      <c r="X52" s="62">
        <f>SUM(Table2[[#This Row],[year 23/24]:[Later Years]])</f>
        <v>31</v>
      </c>
    </row>
    <row r="53" spans="1:24" ht="45">
      <c r="A53" s="63" t="s">
        <v>213</v>
      </c>
      <c r="B53" s="60"/>
      <c r="C53" s="64">
        <v>43726</v>
      </c>
      <c r="D53" s="56" t="s">
        <v>214</v>
      </c>
      <c r="E53" s="56" t="s">
        <v>196</v>
      </c>
      <c r="F53" s="65">
        <v>0.91843990289999999</v>
      </c>
      <c r="G53" s="66">
        <v>44519</v>
      </c>
      <c r="H53" s="56" t="s">
        <v>56</v>
      </c>
      <c r="I53" s="60">
        <v>37</v>
      </c>
      <c r="J53" s="60">
        <v>0</v>
      </c>
      <c r="K53" s="60">
        <v>37</v>
      </c>
      <c r="L53" s="56" t="s">
        <v>110</v>
      </c>
      <c r="M53" s="60">
        <v>0</v>
      </c>
      <c r="N53" s="60">
        <v>0</v>
      </c>
      <c r="O53" s="60">
        <v>37</v>
      </c>
      <c r="P53" s="60">
        <v>0</v>
      </c>
      <c r="Q53" s="60">
        <v>0</v>
      </c>
      <c r="R53" s="60">
        <v>0</v>
      </c>
      <c r="S53" s="60">
        <v>0</v>
      </c>
      <c r="T53" s="60">
        <v>0</v>
      </c>
      <c r="U53" s="60">
        <v>0</v>
      </c>
      <c r="V53" s="60">
        <v>0</v>
      </c>
      <c r="W53" s="60">
        <v>0</v>
      </c>
      <c r="X53" s="62">
        <f>SUM(Table2[[#This Row],[year 23/24]:[Later Years]])</f>
        <v>37</v>
      </c>
    </row>
    <row r="54" spans="1:24" ht="30">
      <c r="A54" s="63" t="s">
        <v>215</v>
      </c>
      <c r="B54" s="60"/>
      <c r="C54" s="64">
        <v>43817</v>
      </c>
      <c r="D54" s="56" t="s">
        <v>216</v>
      </c>
      <c r="E54" s="56" t="s">
        <v>217</v>
      </c>
      <c r="F54" s="65">
        <v>2.8816522931100002</v>
      </c>
      <c r="G54" s="66">
        <v>45176</v>
      </c>
      <c r="H54" s="56" t="s">
        <v>31</v>
      </c>
      <c r="I54" s="60">
        <v>71</v>
      </c>
      <c r="J54" s="60">
        <v>0</v>
      </c>
      <c r="K54" s="60">
        <v>71</v>
      </c>
      <c r="L54" s="56" t="s">
        <v>32</v>
      </c>
      <c r="M54" s="60">
        <v>13</v>
      </c>
      <c r="N54" s="60">
        <v>36</v>
      </c>
      <c r="O54" s="60">
        <v>22</v>
      </c>
      <c r="P54" s="60">
        <v>0</v>
      </c>
      <c r="Q54" s="60">
        <v>0</v>
      </c>
      <c r="R54" s="60">
        <v>0</v>
      </c>
      <c r="S54" s="60">
        <v>0</v>
      </c>
      <c r="T54" s="60">
        <v>0</v>
      </c>
      <c r="U54" s="60">
        <v>0</v>
      </c>
      <c r="V54" s="60">
        <v>0</v>
      </c>
      <c r="W54" s="60">
        <v>0</v>
      </c>
      <c r="X54" s="62">
        <f>SUM(Table2[[#This Row],[year 23/24]:[Later Years]])</f>
        <v>71</v>
      </c>
    </row>
    <row r="55" spans="1:24" ht="30">
      <c r="A55" s="63" t="s">
        <v>218</v>
      </c>
      <c r="B55" s="60"/>
      <c r="C55" s="64">
        <v>43853</v>
      </c>
      <c r="D55" s="56" t="s">
        <v>219</v>
      </c>
      <c r="E55" s="56" t="s">
        <v>220</v>
      </c>
      <c r="F55" s="65">
        <v>0.21362250012799999</v>
      </c>
      <c r="G55" s="66">
        <v>43853</v>
      </c>
      <c r="H55" s="56" t="s">
        <v>31</v>
      </c>
      <c r="I55" s="60">
        <v>8</v>
      </c>
      <c r="J55" s="60">
        <v>0</v>
      </c>
      <c r="K55" s="60">
        <v>8</v>
      </c>
      <c r="L55" s="56" t="s">
        <v>32</v>
      </c>
      <c r="M55" s="60">
        <v>4</v>
      </c>
      <c r="N55" s="60">
        <v>4</v>
      </c>
      <c r="O55" s="60">
        <v>0</v>
      </c>
      <c r="P55" s="60">
        <v>0</v>
      </c>
      <c r="Q55" s="60">
        <v>0</v>
      </c>
      <c r="R55" s="60">
        <v>0</v>
      </c>
      <c r="S55" s="60">
        <v>0</v>
      </c>
      <c r="T55" s="60">
        <v>0</v>
      </c>
      <c r="U55" s="60">
        <v>0</v>
      </c>
      <c r="V55" s="60">
        <v>0</v>
      </c>
      <c r="W55" s="60">
        <v>0</v>
      </c>
      <c r="X55" s="62">
        <f>SUM(Table2[[#This Row],[year 23/24]:[Later Years]])</f>
        <v>8</v>
      </c>
    </row>
    <row r="56" spans="1:24" ht="30">
      <c r="A56" s="63" t="s">
        <v>221</v>
      </c>
      <c r="B56" s="60"/>
      <c r="C56" s="64">
        <v>43952</v>
      </c>
      <c r="D56" s="56" t="s">
        <v>222</v>
      </c>
      <c r="E56" s="56" t="s">
        <v>223</v>
      </c>
      <c r="F56" s="65">
        <v>0.319286665375</v>
      </c>
      <c r="G56" s="66">
        <v>43952</v>
      </c>
      <c r="H56" s="56" t="s">
        <v>31</v>
      </c>
      <c r="I56" s="60">
        <v>14</v>
      </c>
      <c r="J56" s="60">
        <v>6</v>
      </c>
      <c r="K56" s="60">
        <v>8</v>
      </c>
      <c r="L56" s="56" t="s">
        <v>32</v>
      </c>
      <c r="M56" s="60">
        <v>0</v>
      </c>
      <c r="N56" s="60">
        <v>8</v>
      </c>
      <c r="O56" s="60">
        <v>0</v>
      </c>
      <c r="P56" s="60">
        <v>0</v>
      </c>
      <c r="Q56" s="60">
        <v>0</v>
      </c>
      <c r="R56" s="60">
        <v>0</v>
      </c>
      <c r="S56" s="60">
        <v>0</v>
      </c>
      <c r="T56" s="60">
        <v>0</v>
      </c>
      <c r="U56" s="60">
        <v>0</v>
      </c>
      <c r="V56" s="60">
        <v>0</v>
      </c>
      <c r="W56" s="60">
        <v>0</v>
      </c>
      <c r="X56" s="62">
        <f>SUM(Table2[[#This Row],[year 23/24]:[Later Years]])</f>
        <v>8</v>
      </c>
    </row>
    <row r="57" spans="1:24" ht="30">
      <c r="A57" s="63" t="s">
        <v>224</v>
      </c>
      <c r="B57" s="60"/>
      <c r="C57" s="64">
        <v>43972</v>
      </c>
      <c r="D57" s="56" t="s">
        <v>225</v>
      </c>
      <c r="E57" s="56" t="s">
        <v>226</v>
      </c>
      <c r="F57" s="65">
        <v>1.01996307884</v>
      </c>
      <c r="G57" s="66">
        <v>43972</v>
      </c>
      <c r="H57" s="56" t="s">
        <v>31</v>
      </c>
      <c r="I57" s="60">
        <v>14</v>
      </c>
      <c r="J57" s="60">
        <v>9</v>
      </c>
      <c r="K57" s="60">
        <v>5</v>
      </c>
      <c r="L57" s="56" t="s">
        <v>32</v>
      </c>
      <c r="M57" s="60">
        <v>5</v>
      </c>
      <c r="N57" s="60">
        <v>0</v>
      </c>
      <c r="O57" s="60">
        <v>0</v>
      </c>
      <c r="P57" s="60">
        <v>0</v>
      </c>
      <c r="Q57" s="60">
        <v>0</v>
      </c>
      <c r="R57" s="60">
        <v>0</v>
      </c>
      <c r="S57" s="60">
        <v>0</v>
      </c>
      <c r="T57" s="60">
        <v>0</v>
      </c>
      <c r="U57" s="60">
        <v>0</v>
      </c>
      <c r="V57" s="60">
        <v>0</v>
      </c>
      <c r="W57" s="60">
        <v>0</v>
      </c>
      <c r="X57" s="62">
        <f>SUM(Table2[[#This Row],[year 23/24]:[Later Years]])</f>
        <v>5</v>
      </c>
    </row>
    <row r="58" spans="1:24" ht="30">
      <c r="A58" s="63" t="s">
        <v>227</v>
      </c>
      <c r="B58" s="60"/>
      <c r="C58" s="64">
        <v>44042</v>
      </c>
      <c r="D58" s="56" t="s">
        <v>228</v>
      </c>
      <c r="E58" s="56" t="s">
        <v>229</v>
      </c>
      <c r="F58" s="65">
        <v>0.12902398885499999</v>
      </c>
      <c r="G58" s="66">
        <v>44537</v>
      </c>
      <c r="H58" s="56" t="s">
        <v>31</v>
      </c>
      <c r="I58" s="60">
        <v>49</v>
      </c>
      <c r="J58" s="60">
        <v>0</v>
      </c>
      <c r="K58" s="60">
        <v>49</v>
      </c>
      <c r="L58" s="56" t="s">
        <v>32</v>
      </c>
      <c r="M58" s="60">
        <v>0</v>
      </c>
      <c r="N58" s="60">
        <v>0</v>
      </c>
      <c r="O58" s="60">
        <v>49</v>
      </c>
      <c r="P58" s="60">
        <v>0</v>
      </c>
      <c r="Q58" s="60">
        <v>0</v>
      </c>
      <c r="R58" s="60">
        <v>0</v>
      </c>
      <c r="S58" s="60">
        <v>0</v>
      </c>
      <c r="T58" s="60">
        <v>0</v>
      </c>
      <c r="U58" s="60">
        <v>0</v>
      </c>
      <c r="V58" s="60">
        <v>0</v>
      </c>
      <c r="W58" s="60">
        <v>0</v>
      </c>
      <c r="X58" s="62">
        <f>SUM(Table2[[#This Row],[year 23/24]:[Later Years]])</f>
        <v>49</v>
      </c>
    </row>
    <row r="59" spans="1:24" ht="45">
      <c r="A59" s="63" t="s">
        <v>230</v>
      </c>
      <c r="B59" s="60"/>
      <c r="C59" s="64">
        <v>44179</v>
      </c>
      <c r="D59" s="56" t="s">
        <v>231</v>
      </c>
      <c r="E59" s="56" t="s">
        <v>232</v>
      </c>
      <c r="F59" s="65">
        <v>8.3428167197399997E-2</v>
      </c>
      <c r="G59" s="66">
        <v>44179</v>
      </c>
      <c r="H59" s="56" t="s">
        <v>56</v>
      </c>
      <c r="I59" s="60">
        <v>24</v>
      </c>
      <c r="J59" s="60">
        <v>0</v>
      </c>
      <c r="K59" s="60">
        <v>24</v>
      </c>
      <c r="L59" s="56" t="s">
        <v>32</v>
      </c>
      <c r="M59" s="60">
        <v>0</v>
      </c>
      <c r="N59" s="60">
        <v>0</v>
      </c>
      <c r="O59" s="60">
        <v>24</v>
      </c>
      <c r="P59" s="60">
        <v>0</v>
      </c>
      <c r="Q59" s="60">
        <v>0</v>
      </c>
      <c r="R59" s="60">
        <v>0</v>
      </c>
      <c r="S59" s="60">
        <v>0</v>
      </c>
      <c r="T59" s="60">
        <v>0</v>
      </c>
      <c r="U59" s="60">
        <v>0</v>
      </c>
      <c r="V59" s="60">
        <v>0</v>
      </c>
      <c r="W59" s="60">
        <v>0</v>
      </c>
      <c r="X59" s="62">
        <f>SUM(Table2[[#This Row],[year 23/24]:[Later Years]])</f>
        <v>24</v>
      </c>
    </row>
    <row r="60" spans="1:24" ht="45">
      <c r="A60" s="63" t="s">
        <v>233</v>
      </c>
      <c r="B60" s="60"/>
      <c r="C60" s="64">
        <v>44022</v>
      </c>
      <c r="D60" s="56" t="s">
        <v>234</v>
      </c>
      <c r="E60" s="56" t="s">
        <v>235</v>
      </c>
      <c r="F60" s="65">
        <v>0.73951974356799999</v>
      </c>
      <c r="G60" s="66">
        <v>44229</v>
      </c>
      <c r="H60" s="56" t="s">
        <v>56</v>
      </c>
      <c r="I60" s="60">
        <v>21</v>
      </c>
      <c r="J60" s="60">
        <v>0</v>
      </c>
      <c r="K60" s="60">
        <v>21</v>
      </c>
      <c r="L60" s="56" t="s">
        <v>110</v>
      </c>
      <c r="M60" s="60">
        <v>10</v>
      </c>
      <c r="N60" s="60">
        <v>11</v>
      </c>
      <c r="O60" s="60">
        <v>0</v>
      </c>
      <c r="P60" s="60">
        <v>0</v>
      </c>
      <c r="Q60" s="60">
        <v>0</v>
      </c>
      <c r="R60" s="60">
        <v>0</v>
      </c>
      <c r="S60" s="60">
        <v>0</v>
      </c>
      <c r="T60" s="60">
        <v>0</v>
      </c>
      <c r="U60" s="60">
        <v>0</v>
      </c>
      <c r="V60" s="60">
        <v>0</v>
      </c>
      <c r="W60" s="60">
        <v>0</v>
      </c>
      <c r="X60" s="62">
        <f>SUM(Table2[[#This Row],[year 23/24]:[Later Years]])</f>
        <v>21</v>
      </c>
    </row>
    <row r="61" spans="1:24" ht="45">
      <c r="A61" s="63" t="s">
        <v>236</v>
      </c>
      <c r="B61" s="60"/>
      <c r="C61" s="64">
        <v>44245</v>
      </c>
      <c r="D61" s="56" t="s">
        <v>237</v>
      </c>
      <c r="E61" s="56" t="s">
        <v>84</v>
      </c>
      <c r="F61" s="65">
        <v>2.19815237678</v>
      </c>
      <c r="G61" s="66">
        <v>44767</v>
      </c>
      <c r="H61" s="56" t="s">
        <v>56</v>
      </c>
      <c r="I61" s="60">
        <v>42</v>
      </c>
      <c r="J61" s="60">
        <v>0</v>
      </c>
      <c r="K61" s="60">
        <v>42</v>
      </c>
      <c r="L61" s="56" t="s">
        <v>238</v>
      </c>
      <c r="M61" s="60">
        <v>0</v>
      </c>
      <c r="N61" s="60">
        <v>0</v>
      </c>
      <c r="O61" s="60">
        <v>22</v>
      </c>
      <c r="P61" s="60">
        <v>20</v>
      </c>
      <c r="Q61" s="60">
        <v>0</v>
      </c>
      <c r="R61" s="60">
        <v>0</v>
      </c>
      <c r="S61" s="60">
        <v>0</v>
      </c>
      <c r="T61" s="60">
        <v>0</v>
      </c>
      <c r="U61" s="60">
        <v>0</v>
      </c>
      <c r="V61" s="60">
        <v>0</v>
      </c>
      <c r="W61" s="60">
        <v>0</v>
      </c>
      <c r="X61" s="62">
        <f>SUM(Table2[[#This Row],[year 23/24]:[Later Years]])</f>
        <v>42</v>
      </c>
    </row>
    <row r="62" spans="1:24" ht="45">
      <c r="A62" s="63" t="s">
        <v>239</v>
      </c>
      <c r="B62" s="60"/>
      <c r="C62" s="64">
        <v>44277</v>
      </c>
      <c r="D62" s="56" t="s">
        <v>240</v>
      </c>
      <c r="E62" s="56" t="s">
        <v>241</v>
      </c>
      <c r="F62" s="65">
        <v>3.5304198294500003E-2</v>
      </c>
      <c r="G62" s="66">
        <v>44277</v>
      </c>
      <c r="H62" s="56" t="s">
        <v>56</v>
      </c>
      <c r="I62" s="60">
        <v>7</v>
      </c>
      <c r="J62" s="60">
        <v>0</v>
      </c>
      <c r="K62" s="60">
        <v>7</v>
      </c>
      <c r="L62" s="56" t="s">
        <v>32</v>
      </c>
      <c r="M62" s="60">
        <v>0</v>
      </c>
      <c r="N62" s="60">
        <v>0</v>
      </c>
      <c r="O62" s="60">
        <v>0</v>
      </c>
      <c r="P62" s="60">
        <v>7</v>
      </c>
      <c r="Q62" s="60">
        <v>0</v>
      </c>
      <c r="R62" s="60">
        <v>0</v>
      </c>
      <c r="S62" s="60">
        <v>0</v>
      </c>
      <c r="T62" s="60">
        <v>0</v>
      </c>
      <c r="U62" s="60">
        <v>0</v>
      </c>
      <c r="V62" s="60">
        <v>0</v>
      </c>
      <c r="W62" s="60">
        <v>0</v>
      </c>
      <c r="X62" s="62">
        <f>SUM(Table2[[#This Row],[year 23/24]:[Later Years]])</f>
        <v>7</v>
      </c>
    </row>
    <row r="63" spans="1:24" ht="45">
      <c r="A63" s="63" t="s">
        <v>242</v>
      </c>
      <c r="B63" s="60"/>
      <c r="C63" s="64">
        <v>44153</v>
      </c>
      <c r="D63" s="56" t="s">
        <v>243</v>
      </c>
      <c r="E63" s="56" t="s">
        <v>161</v>
      </c>
      <c r="F63" s="65">
        <v>0.26634549635600002</v>
      </c>
      <c r="G63" s="66">
        <v>44153</v>
      </c>
      <c r="H63" s="56" t="s">
        <v>56</v>
      </c>
      <c r="I63" s="60">
        <v>8</v>
      </c>
      <c r="J63" s="60">
        <v>0</v>
      </c>
      <c r="K63" s="60">
        <v>8</v>
      </c>
      <c r="L63" s="56" t="s">
        <v>32</v>
      </c>
      <c r="M63" s="60">
        <v>0</v>
      </c>
      <c r="N63" s="60">
        <v>0</v>
      </c>
      <c r="O63" s="60">
        <v>8</v>
      </c>
      <c r="P63" s="60">
        <v>0</v>
      </c>
      <c r="Q63" s="60">
        <v>0</v>
      </c>
      <c r="R63" s="60">
        <v>0</v>
      </c>
      <c r="S63" s="60">
        <v>0</v>
      </c>
      <c r="T63" s="60">
        <v>0</v>
      </c>
      <c r="U63" s="60">
        <v>0</v>
      </c>
      <c r="V63" s="60">
        <v>0</v>
      </c>
      <c r="W63" s="60">
        <v>0</v>
      </c>
      <c r="X63" s="62">
        <f>SUM(Table2[[#This Row],[year 23/24]:[Later Years]])</f>
        <v>8</v>
      </c>
    </row>
    <row r="64" spans="1:24" ht="30">
      <c r="A64" s="63" t="s">
        <v>244</v>
      </c>
      <c r="B64" s="60"/>
      <c r="C64" s="64">
        <v>44182</v>
      </c>
      <c r="D64" s="56" t="s">
        <v>245</v>
      </c>
      <c r="E64" s="56" t="s">
        <v>246</v>
      </c>
      <c r="F64" s="65">
        <v>0.658342624697</v>
      </c>
      <c r="G64" s="66">
        <v>44182</v>
      </c>
      <c r="H64" s="56" t="s">
        <v>31</v>
      </c>
      <c r="I64" s="60">
        <v>23</v>
      </c>
      <c r="J64" s="60">
        <v>0</v>
      </c>
      <c r="K64" s="60">
        <v>23</v>
      </c>
      <c r="L64" s="56" t="s">
        <v>110</v>
      </c>
      <c r="M64" s="60">
        <v>13</v>
      </c>
      <c r="N64" s="60">
        <v>10</v>
      </c>
      <c r="O64" s="60">
        <v>0</v>
      </c>
      <c r="P64" s="60">
        <v>0</v>
      </c>
      <c r="Q64" s="60">
        <v>0</v>
      </c>
      <c r="R64" s="60">
        <v>0</v>
      </c>
      <c r="S64" s="60">
        <v>0</v>
      </c>
      <c r="T64" s="60">
        <v>0</v>
      </c>
      <c r="U64" s="60">
        <v>0</v>
      </c>
      <c r="V64" s="60">
        <v>0</v>
      </c>
      <c r="W64" s="60">
        <v>0</v>
      </c>
      <c r="X64" s="62">
        <f>SUM(Table2[[#This Row],[year 23/24]:[Later Years]])</f>
        <v>23</v>
      </c>
    </row>
    <row r="65" spans="1:24" ht="30">
      <c r="A65" s="63" t="s">
        <v>247</v>
      </c>
      <c r="B65" s="60"/>
      <c r="C65" s="64">
        <v>44182</v>
      </c>
      <c r="D65" s="56" t="s">
        <v>248</v>
      </c>
      <c r="E65" s="56" t="s">
        <v>246</v>
      </c>
      <c r="F65" s="65">
        <v>0.91008641814699998</v>
      </c>
      <c r="G65" s="66">
        <v>44182</v>
      </c>
      <c r="H65" s="56" t="s">
        <v>31</v>
      </c>
      <c r="I65" s="60">
        <v>22</v>
      </c>
      <c r="J65" s="60">
        <v>0</v>
      </c>
      <c r="K65" s="60">
        <v>22</v>
      </c>
      <c r="L65" s="56" t="s">
        <v>110</v>
      </c>
      <c r="M65" s="60">
        <v>12</v>
      </c>
      <c r="N65" s="60">
        <v>10</v>
      </c>
      <c r="O65" s="60">
        <v>0</v>
      </c>
      <c r="P65" s="60">
        <v>0</v>
      </c>
      <c r="Q65" s="60">
        <v>0</v>
      </c>
      <c r="R65" s="60">
        <v>0</v>
      </c>
      <c r="S65" s="60">
        <v>0</v>
      </c>
      <c r="T65" s="60">
        <v>0</v>
      </c>
      <c r="U65" s="60">
        <v>0</v>
      </c>
      <c r="V65" s="60">
        <v>0</v>
      </c>
      <c r="W65" s="60">
        <v>0</v>
      </c>
      <c r="X65" s="62">
        <f>SUM(Table2[[#This Row],[year 23/24]:[Later Years]])</f>
        <v>22</v>
      </c>
    </row>
    <row r="66" spans="1:24" ht="30">
      <c r="A66" s="63" t="s">
        <v>249</v>
      </c>
      <c r="B66" s="60"/>
      <c r="C66" s="64">
        <v>44182</v>
      </c>
      <c r="D66" s="56" t="s">
        <v>250</v>
      </c>
      <c r="E66" s="56" t="s">
        <v>246</v>
      </c>
      <c r="F66" s="65">
        <v>0.48089088355100001</v>
      </c>
      <c r="G66" s="66">
        <v>44182</v>
      </c>
      <c r="H66" s="56" t="s">
        <v>31</v>
      </c>
      <c r="I66" s="60">
        <v>9</v>
      </c>
      <c r="J66" s="60">
        <v>0</v>
      </c>
      <c r="K66" s="60">
        <v>9</v>
      </c>
      <c r="L66" s="56" t="s">
        <v>110</v>
      </c>
      <c r="M66" s="60">
        <v>9</v>
      </c>
      <c r="N66" s="60">
        <v>0</v>
      </c>
      <c r="O66" s="60">
        <v>0</v>
      </c>
      <c r="P66" s="60">
        <v>0</v>
      </c>
      <c r="Q66" s="60">
        <v>0</v>
      </c>
      <c r="R66" s="60">
        <v>0</v>
      </c>
      <c r="S66" s="60">
        <v>0</v>
      </c>
      <c r="T66" s="60">
        <v>0</v>
      </c>
      <c r="U66" s="60">
        <v>0</v>
      </c>
      <c r="V66" s="60">
        <v>0</v>
      </c>
      <c r="W66" s="60">
        <v>0</v>
      </c>
      <c r="X66" s="62">
        <f>SUM(Table2[[#This Row],[year 23/24]:[Later Years]])</f>
        <v>9</v>
      </c>
    </row>
    <row r="67" spans="1:24" ht="30">
      <c r="A67" s="63" t="s">
        <v>251</v>
      </c>
      <c r="B67" s="60"/>
      <c r="C67" s="64">
        <v>44248</v>
      </c>
      <c r="D67" s="56" t="s">
        <v>252</v>
      </c>
      <c r="E67" s="56" t="s">
        <v>109</v>
      </c>
      <c r="F67" s="65">
        <v>0.129258465346</v>
      </c>
      <c r="G67" s="66">
        <v>44251</v>
      </c>
      <c r="H67" s="56" t="s">
        <v>31</v>
      </c>
      <c r="I67" s="60">
        <v>15</v>
      </c>
      <c r="J67" s="60">
        <v>0</v>
      </c>
      <c r="K67" s="60">
        <v>15</v>
      </c>
      <c r="L67" s="56" t="s">
        <v>110</v>
      </c>
      <c r="M67" s="60">
        <v>15</v>
      </c>
      <c r="N67" s="60">
        <v>0</v>
      </c>
      <c r="O67" s="60">
        <v>0</v>
      </c>
      <c r="P67" s="60">
        <v>0</v>
      </c>
      <c r="Q67" s="60">
        <v>0</v>
      </c>
      <c r="R67" s="60">
        <v>0</v>
      </c>
      <c r="S67" s="60">
        <v>0</v>
      </c>
      <c r="T67" s="60">
        <v>0</v>
      </c>
      <c r="U67" s="60">
        <v>0</v>
      </c>
      <c r="V67" s="60">
        <v>0</v>
      </c>
      <c r="W67" s="60">
        <v>0</v>
      </c>
      <c r="X67" s="62">
        <f>SUM(Table2[[#This Row],[year 23/24]:[Later Years]])</f>
        <v>15</v>
      </c>
    </row>
    <row r="68" spans="1:24" ht="30">
      <c r="A68" s="63" t="s">
        <v>253</v>
      </c>
      <c r="B68" s="60"/>
      <c r="C68" s="64">
        <v>44363</v>
      </c>
      <c r="D68" s="56" t="s">
        <v>254</v>
      </c>
      <c r="E68" s="56" t="s">
        <v>95</v>
      </c>
      <c r="F68" s="65">
        <v>1.3418577819099999</v>
      </c>
      <c r="G68" s="66">
        <v>44363</v>
      </c>
      <c r="H68" s="56" t="s">
        <v>31</v>
      </c>
      <c r="I68" s="60">
        <v>40</v>
      </c>
      <c r="J68" s="60">
        <v>0</v>
      </c>
      <c r="K68" s="60">
        <v>40</v>
      </c>
      <c r="L68" s="56" t="s">
        <v>110</v>
      </c>
      <c r="M68" s="60">
        <v>0</v>
      </c>
      <c r="N68" s="60">
        <v>20</v>
      </c>
      <c r="O68" s="60">
        <v>20</v>
      </c>
      <c r="P68" s="60">
        <v>0</v>
      </c>
      <c r="Q68" s="60">
        <v>0</v>
      </c>
      <c r="R68" s="60">
        <v>0</v>
      </c>
      <c r="S68" s="60">
        <v>0</v>
      </c>
      <c r="T68" s="60">
        <v>0</v>
      </c>
      <c r="U68" s="60">
        <v>0</v>
      </c>
      <c r="V68" s="60">
        <v>0</v>
      </c>
      <c r="W68" s="60">
        <v>0</v>
      </c>
      <c r="X68" s="62">
        <f>SUM(Table2[[#This Row],[year 23/24]:[Later Years]])</f>
        <v>40</v>
      </c>
    </row>
    <row r="69" spans="1:24" ht="30">
      <c r="A69" s="63" t="s">
        <v>255</v>
      </c>
      <c r="B69" s="60"/>
      <c r="C69" s="64">
        <v>44409</v>
      </c>
      <c r="D69" s="56" t="s">
        <v>256</v>
      </c>
      <c r="E69" s="56" t="s">
        <v>257</v>
      </c>
      <c r="F69" s="65">
        <v>0.211196013362</v>
      </c>
      <c r="G69" s="66">
        <v>44425</v>
      </c>
      <c r="H69" s="56" t="s">
        <v>31</v>
      </c>
      <c r="I69" s="60">
        <v>18</v>
      </c>
      <c r="J69" s="60">
        <v>0</v>
      </c>
      <c r="K69" s="60">
        <v>18</v>
      </c>
      <c r="L69" s="56" t="s">
        <v>110</v>
      </c>
      <c r="M69" s="60">
        <v>0</v>
      </c>
      <c r="N69" s="60">
        <v>18</v>
      </c>
      <c r="O69" s="60">
        <v>0</v>
      </c>
      <c r="P69" s="60">
        <v>0</v>
      </c>
      <c r="Q69" s="60">
        <v>0</v>
      </c>
      <c r="R69" s="60">
        <v>0</v>
      </c>
      <c r="S69" s="60">
        <v>0</v>
      </c>
      <c r="T69" s="60">
        <v>0</v>
      </c>
      <c r="U69" s="60">
        <v>0</v>
      </c>
      <c r="V69" s="60">
        <v>0</v>
      </c>
      <c r="W69" s="60">
        <v>0</v>
      </c>
      <c r="X69" s="62">
        <f>SUM(Table2[[#This Row],[year 23/24]:[Later Years]])</f>
        <v>18</v>
      </c>
    </row>
    <row r="70" spans="1:24" ht="45">
      <c r="A70" s="63" t="s">
        <v>258</v>
      </c>
      <c r="B70" s="60"/>
      <c r="C70" s="64">
        <v>44531</v>
      </c>
      <c r="D70" s="56" t="s">
        <v>259</v>
      </c>
      <c r="E70" s="56" t="s">
        <v>260</v>
      </c>
      <c r="F70" s="65">
        <v>1.14809947303</v>
      </c>
      <c r="G70" s="66">
        <v>44545</v>
      </c>
      <c r="H70" s="56" t="s">
        <v>56</v>
      </c>
      <c r="I70" s="60">
        <v>22</v>
      </c>
      <c r="J70" s="60">
        <v>0</v>
      </c>
      <c r="K70" s="60">
        <v>22</v>
      </c>
      <c r="L70" s="56" t="s">
        <v>32</v>
      </c>
      <c r="M70" s="60">
        <v>0</v>
      </c>
      <c r="N70" s="60">
        <v>0</v>
      </c>
      <c r="O70" s="60">
        <v>10</v>
      </c>
      <c r="P70" s="60">
        <v>12</v>
      </c>
      <c r="Q70" s="60">
        <v>0</v>
      </c>
      <c r="R70" s="60">
        <v>0</v>
      </c>
      <c r="S70" s="60">
        <v>0</v>
      </c>
      <c r="T70" s="60">
        <v>0</v>
      </c>
      <c r="U70" s="60">
        <v>0</v>
      </c>
      <c r="V70" s="60">
        <v>0</v>
      </c>
      <c r="W70" s="60">
        <v>0</v>
      </c>
      <c r="X70" s="62">
        <f>SUM(Table2[[#This Row],[year 23/24]:[Later Years]])</f>
        <v>22</v>
      </c>
    </row>
    <row r="71" spans="1:24" ht="30">
      <c r="A71" s="63" t="s">
        <v>261</v>
      </c>
      <c r="B71" s="60"/>
      <c r="C71" s="64">
        <v>44307</v>
      </c>
      <c r="D71" s="56" t="s">
        <v>262</v>
      </c>
      <c r="E71" s="56" t="s">
        <v>263</v>
      </c>
      <c r="F71" s="65">
        <v>0.25114411816999999</v>
      </c>
      <c r="G71" s="66">
        <v>44307</v>
      </c>
      <c r="H71" s="56" t="s">
        <v>31</v>
      </c>
      <c r="I71" s="60">
        <v>9</v>
      </c>
      <c r="J71" s="60">
        <v>0</v>
      </c>
      <c r="K71" s="60">
        <v>9</v>
      </c>
      <c r="L71" s="56" t="s">
        <v>32</v>
      </c>
      <c r="M71" s="60">
        <v>0</v>
      </c>
      <c r="N71" s="60">
        <v>9</v>
      </c>
      <c r="O71" s="60">
        <v>0</v>
      </c>
      <c r="P71" s="60">
        <v>0</v>
      </c>
      <c r="Q71" s="60">
        <v>0</v>
      </c>
      <c r="R71" s="60">
        <v>0</v>
      </c>
      <c r="S71" s="60">
        <v>0</v>
      </c>
      <c r="T71" s="60">
        <v>0</v>
      </c>
      <c r="U71" s="60">
        <v>0</v>
      </c>
      <c r="V71" s="60">
        <v>0</v>
      </c>
      <c r="W71" s="60">
        <v>0</v>
      </c>
      <c r="X71" s="62">
        <f>SUM(Table2[[#This Row],[year 23/24]:[Later Years]])</f>
        <v>9</v>
      </c>
    </row>
    <row r="72" spans="1:24" ht="45">
      <c r="A72" s="63" t="s">
        <v>264</v>
      </c>
      <c r="B72" s="60"/>
      <c r="C72" s="64">
        <v>44601</v>
      </c>
      <c r="D72" s="56" t="s">
        <v>265</v>
      </c>
      <c r="E72" s="56" t="s">
        <v>84</v>
      </c>
      <c r="F72" s="65">
        <v>0.17649672382600001</v>
      </c>
      <c r="G72" s="66">
        <v>44601</v>
      </c>
      <c r="H72" s="56" t="s">
        <v>56</v>
      </c>
      <c r="I72" s="60">
        <v>24</v>
      </c>
      <c r="J72" s="60">
        <v>0</v>
      </c>
      <c r="K72" s="60">
        <v>24</v>
      </c>
      <c r="L72" s="56" t="s">
        <v>110</v>
      </c>
      <c r="M72" s="60">
        <v>0</v>
      </c>
      <c r="N72" s="60">
        <v>12</v>
      </c>
      <c r="O72" s="60">
        <v>12</v>
      </c>
      <c r="P72" s="60">
        <v>0</v>
      </c>
      <c r="Q72" s="60">
        <v>0</v>
      </c>
      <c r="R72" s="60">
        <v>0</v>
      </c>
      <c r="S72" s="60">
        <v>0</v>
      </c>
      <c r="T72" s="60">
        <v>0</v>
      </c>
      <c r="U72" s="60">
        <v>0</v>
      </c>
      <c r="V72" s="60">
        <v>0</v>
      </c>
      <c r="W72" s="60">
        <v>0</v>
      </c>
      <c r="X72" s="62">
        <f>SUM(Table2[[#This Row],[year 23/24]:[Later Years]])</f>
        <v>24</v>
      </c>
    </row>
    <row r="73" spans="1:24" ht="30">
      <c r="A73" s="63" t="s">
        <v>266</v>
      </c>
      <c r="B73" s="60"/>
      <c r="C73" s="64">
        <v>44636</v>
      </c>
      <c r="D73" s="56" t="s">
        <v>267</v>
      </c>
      <c r="E73" s="56" t="s">
        <v>268</v>
      </c>
      <c r="F73" s="65">
        <v>2.1002076824799998</v>
      </c>
      <c r="G73" s="66">
        <v>44636</v>
      </c>
      <c r="H73" s="56" t="s">
        <v>31</v>
      </c>
      <c r="I73" s="60">
        <v>67</v>
      </c>
      <c r="J73" s="60">
        <v>0</v>
      </c>
      <c r="K73" s="60">
        <v>67</v>
      </c>
      <c r="L73" s="56" t="s">
        <v>118</v>
      </c>
      <c r="M73" s="60">
        <v>12</v>
      </c>
      <c r="N73" s="60">
        <v>55</v>
      </c>
      <c r="O73" s="60">
        <v>0</v>
      </c>
      <c r="P73" s="60">
        <v>0</v>
      </c>
      <c r="Q73" s="60">
        <v>0</v>
      </c>
      <c r="R73" s="60">
        <v>0</v>
      </c>
      <c r="S73" s="60">
        <v>0</v>
      </c>
      <c r="T73" s="60">
        <v>0</v>
      </c>
      <c r="U73" s="60">
        <v>0</v>
      </c>
      <c r="V73" s="60">
        <v>0</v>
      </c>
      <c r="W73" s="60">
        <v>0</v>
      </c>
      <c r="X73" s="62">
        <f>SUM(Table2[[#This Row],[year 23/24]:[Later Years]])</f>
        <v>67</v>
      </c>
    </row>
    <row r="74" spans="1:24" ht="45">
      <c r="A74" s="63" t="s">
        <v>269</v>
      </c>
      <c r="B74" s="60"/>
      <c r="C74" s="64">
        <v>44637</v>
      </c>
      <c r="D74" s="56" t="s">
        <v>270</v>
      </c>
      <c r="E74" s="56" t="s">
        <v>161</v>
      </c>
      <c r="F74" s="65">
        <v>3.9052615072400002E-2</v>
      </c>
      <c r="G74" s="66">
        <v>44637</v>
      </c>
      <c r="H74" s="56" t="s">
        <v>56</v>
      </c>
      <c r="I74" s="60">
        <v>10</v>
      </c>
      <c r="J74" s="60">
        <v>0</v>
      </c>
      <c r="K74" s="60">
        <v>10</v>
      </c>
      <c r="L74" s="56" t="s">
        <v>32</v>
      </c>
      <c r="M74" s="60">
        <v>0</v>
      </c>
      <c r="N74" s="60">
        <v>10</v>
      </c>
      <c r="O74" s="60">
        <v>0</v>
      </c>
      <c r="P74" s="60">
        <v>0</v>
      </c>
      <c r="Q74" s="60">
        <v>0</v>
      </c>
      <c r="R74" s="60">
        <v>0</v>
      </c>
      <c r="S74" s="60">
        <v>0</v>
      </c>
      <c r="T74" s="60">
        <v>0</v>
      </c>
      <c r="U74" s="60">
        <v>0</v>
      </c>
      <c r="V74" s="60">
        <v>0</v>
      </c>
      <c r="W74" s="60">
        <v>0</v>
      </c>
      <c r="X74" s="62">
        <f>SUM(Table2[[#This Row],[year 23/24]:[Later Years]])</f>
        <v>10</v>
      </c>
    </row>
    <row r="75" spans="1:24" ht="45">
      <c r="A75" s="63" t="s">
        <v>271</v>
      </c>
      <c r="B75" s="60"/>
      <c r="C75" s="64">
        <v>44609</v>
      </c>
      <c r="D75" s="56" t="s">
        <v>272</v>
      </c>
      <c r="E75" s="56" t="s">
        <v>273</v>
      </c>
      <c r="F75" s="65">
        <v>6.3066798476399999</v>
      </c>
      <c r="G75" s="66">
        <v>44609</v>
      </c>
      <c r="H75" s="56" t="s">
        <v>31</v>
      </c>
      <c r="I75" s="60">
        <v>223</v>
      </c>
      <c r="J75" s="60">
        <v>0</v>
      </c>
      <c r="K75" s="60">
        <v>223</v>
      </c>
      <c r="L75" s="56" t="s">
        <v>32</v>
      </c>
      <c r="M75" s="60">
        <v>0</v>
      </c>
      <c r="N75" s="60">
        <v>53</v>
      </c>
      <c r="O75" s="60">
        <v>50</v>
      </c>
      <c r="P75" s="60">
        <v>50</v>
      </c>
      <c r="Q75" s="60">
        <v>70</v>
      </c>
      <c r="R75" s="60">
        <v>0</v>
      </c>
      <c r="S75" s="60">
        <v>0</v>
      </c>
      <c r="T75" s="60">
        <v>0</v>
      </c>
      <c r="U75" s="60">
        <v>0</v>
      </c>
      <c r="V75" s="60">
        <v>0</v>
      </c>
      <c r="W75" s="60">
        <v>0</v>
      </c>
      <c r="X75" s="62">
        <f>SUM(Table2[[#This Row],[year 23/24]:[Later Years]])</f>
        <v>223</v>
      </c>
    </row>
    <row r="76" spans="1:24" ht="45">
      <c r="A76" s="63" t="s">
        <v>274</v>
      </c>
      <c r="B76" s="60"/>
      <c r="C76" s="64">
        <v>44637</v>
      </c>
      <c r="D76" s="56" t="s">
        <v>275</v>
      </c>
      <c r="E76" s="56" t="s">
        <v>109</v>
      </c>
      <c r="F76" s="65">
        <v>0.57137183156399995</v>
      </c>
      <c r="G76" s="66">
        <v>44637</v>
      </c>
      <c r="H76" s="56" t="s">
        <v>56</v>
      </c>
      <c r="I76" s="60">
        <v>54</v>
      </c>
      <c r="J76" s="60">
        <v>0</v>
      </c>
      <c r="K76" s="60">
        <v>54</v>
      </c>
      <c r="L76" s="56" t="s">
        <v>110</v>
      </c>
      <c r="M76" s="60">
        <v>0</v>
      </c>
      <c r="N76" s="60">
        <v>0</v>
      </c>
      <c r="O76" s="60">
        <v>0</v>
      </c>
      <c r="P76" s="60">
        <v>54</v>
      </c>
      <c r="Q76" s="60">
        <v>0</v>
      </c>
      <c r="R76" s="60">
        <v>0</v>
      </c>
      <c r="S76" s="60">
        <v>0</v>
      </c>
      <c r="T76" s="60">
        <v>0</v>
      </c>
      <c r="U76" s="60">
        <v>0</v>
      </c>
      <c r="V76" s="60">
        <v>0</v>
      </c>
      <c r="W76" s="60">
        <v>0</v>
      </c>
      <c r="X76" s="62">
        <f>SUM(Table2[[#This Row],[year 23/24]:[Later Years]])</f>
        <v>54</v>
      </c>
    </row>
    <row r="77" spans="1:24" ht="30">
      <c r="A77" s="63" t="s">
        <v>276</v>
      </c>
      <c r="B77" s="60"/>
      <c r="C77" s="64">
        <v>44337</v>
      </c>
      <c r="D77" s="56" t="s">
        <v>277</v>
      </c>
      <c r="E77" s="56" t="s">
        <v>246</v>
      </c>
      <c r="F77" s="65">
        <v>0.29664628203799998</v>
      </c>
      <c r="G77" s="66">
        <v>44337</v>
      </c>
      <c r="H77" s="56" t="s">
        <v>31</v>
      </c>
      <c r="I77" s="60">
        <v>12</v>
      </c>
      <c r="J77" s="60">
        <v>0</v>
      </c>
      <c r="K77" s="60">
        <v>12</v>
      </c>
      <c r="L77" s="56" t="s">
        <v>110</v>
      </c>
      <c r="M77" s="60">
        <v>12</v>
      </c>
      <c r="N77" s="60">
        <v>0</v>
      </c>
      <c r="O77" s="60">
        <v>0</v>
      </c>
      <c r="P77" s="60">
        <v>0</v>
      </c>
      <c r="Q77" s="60">
        <v>0</v>
      </c>
      <c r="R77" s="60">
        <v>0</v>
      </c>
      <c r="S77" s="60">
        <v>0</v>
      </c>
      <c r="T77" s="60">
        <v>0</v>
      </c>
      <c r="U77" s="60">
        <v>0</v>
      </c>
      <c r="V77" s="60">
        <v>0</v>
      </c>
      <c r="W77" s="60">
        <v>0</v>
      </c>
      <c r="X77" s="62">
        <f>SUM(Table2[[#This Row],[year 23/24]:[Later Years]])</f>
        <v>12</v>
      </c>
    </row>
    <row r="78" spans="1:24" ht="45">
      <c r="A78" s="63" t="s">
        <v>278</v>
      </c>
      <c r="B78" s="60"/>
      <c r="C78" s="64">
        <v>43486</v>
      </c>
      <c r="D78" s="56" t="s">
        <v>279</v>
      </c>
      <c r="E78" s="56" t="s">
        <v>161</v>
      </c>
      <c r="F78" s="65">
        <v>0.117998909404</v>
      </c>
      <c r="G78" s="66">
        <v>44672</v>
      </c>
      <c r="H78" s="56" t="s">
        <v>56</v>
      </c>
      <c r="I78" s="60">
        <v>14</v>
      </c>
      <c r="J78" s="60">
        <v>0</v>
      </c>
      <c r="K78" s="60">
        <v>14</v>
      </c>
      <c r="L78" s="56" t="s">
        <v>32</v>
      </c>
      <c r="M78" s="60">
        <v>0</v>
      </c>
      <c r="N78" s="60">
        <v>0</v>
      </c>
      <c r="O78" s="60">
        <v>0</v>
      </c>
      <c r="P78" s="60">
        <v>14</v>
      </c>
      <c r="Q78" s="60">
        <v>0</v>
      </c>
      <c r="R78" s="60">
        <v>0</v>
      </c>
      <c r="S78" s="60">
        <v>0</v>
      </c>
      <c r="T78" s="60">
        <v>0</v>
      </c>
      <c r="U78" s="60">
        <v>0</v>
      </c>
      <c r="V78" s="60">
        <v>0</v>
      </c>
      <c r="W78" s="60">
        <v>0</v>
      </c>
      <c r="X78" s="62">
        <f>SUM(Table2[[#This Row],[year 23/24]:[Later Years]])</f>
        <v>14</v>
      </c>
    </row>
    <row r="79" spans="1:24" ht="45">
      <c r="A79" s="63" t="s">
        <v>280</v>
      </c>
      <c r="B79" s="60"/>
      <c r="C79" s="64">
        <v>44831</v>
      </c>
      <c r="D79" s="56" t="s">
        <v>281</v>
      </c>
      <c r="E79" s="56" t="s">
        <v>161</v>
      </c>
      <c r="F79" s="65">
        <v>0.159906299</v>
      </c>
      <c r="G79" s="66">
        <v>44831</v>
      </c>
      <c r="H79" s="56" t="s">
        <v>56</v>
      </c>
      <c r="I79" s="60">
        <v>18</v>
      </c>
      <c r="J79" s="60">
        <v>0</v>
      </c>
      <c r="K79" s="60">
        <v>18</v>
      </c>
      <c r="L79" s="56" t="s">
        <v>32</v>
      </c>
      <c r="M79" s="60">
        <v>0</v>
      </c>
      <c r="N79" s="60">
        <v>0</v>
      </c>
      <c r="O79" s="60">
        <v>0</v>
      </c>
      <c r="P79" s="60">
        <v>18</v>
      </c>
      <c r="Q79" s="60">
        <v>0</v>
      </c>
      <c r="R79" s="60">
        <v>0</v>
      </c>
      <c r="S79" s="60">
        <v>0</v>
      </c>
      <c r="T79" s="60">
        <v>0</v>
      </c>
      <c r="U79" s="60">
        <v>0</v>
      </c>
      <c r="V79" s="60">
        <v>0</v>
      </c>
      <c r="W79" s="60">
        <v>0</v>
      </c>
      <c r="X79" s="62">
        <f>SUM(Table2[[#This Row],[year 23/24]:[Later Years]])</f>
        <v>18</v>
      </c>
    </row>
    <row r="80" spans="1:24" ht="45">
      <c r="A80" s="63" t="s">
        <v>282</v>
      </c>
      <c r="B80" s="60"/>
      <c r="C80" s="64">
        <v>44917</v>
      </c>
      <c r="D80" s="56" t="s">
        <v>283</v>
      </c>
      <c r="E80" s="56" t="s">
        <v>161</v>
      </c>
      <c r="F80" s="65">
        <v>0.30627767670599998</v>
      </c>
      <c r="G80" s="66">
        <v>44917</v>
      </c>
      <c r="H80" s="56" t="s">
        <v>56</v>
      </c>
      <c r="I80" s="60">
        <v>5</v>
      </c>
      <c r="J80" s="60">
        <v>0</v>
      </c>
      <c r="K80" s="60">
        <v>5</v>
      </c>
      <c r="L80" s="56" t="s">
        <v>32</v>
      </c>
      <c r="M80" s="60">
        <v>0</v>
      </c>
      <c r="N80" s="60">
        <v>0</v>
      </c>
      <c r="O80" s="60">
        <v>0</v>
      </c>
      <c r="P80" s="60">
        <v>5</v>
      </c>
      <c r="Q80" s="60">
        <v>0</v>
      </c>
      <c r="R80" s="60">
        <v>0</v>
      </c>
      <c r="S80" s="60">
        <v>0</v>
      </c>
      <c r="T80" s="60">
        <v>0</v>
      </c>
      <c r="U80" s="60">
        <v>0</v>
      </c>
      <c r="V80" s="60">
        <v>0</v>
      </c>
      <c r="W80" s="60">
        <v>0</v>
      </c>
      <c r="X80" s="62">
        <f>SUM(Table2[[#This Row],[year 23/24]:[Later Years]])</f>
        <v>5</v>
      </c>
    </row>
    <row r="81" spans="1:24" ht="45">
      <c r="A81" s="75">
        <v>202309</v>
      </c>
      <c r="B81" s="75"/>
      <c r="C81" s="78">
        <v>44917</v>
      </c>
      <c r="D81" s="77" t="s">
        <v>284</v>
      </c>
      <c r="E81" s="75" t="s">
        <v>161</v>
      </c>
      <c r="F81" s="75">
        <v>0.22</v>
      </c>
      <c r="G81" s="76">
        <v>44917</v>
      </c>
      <c r="H81" s="78" t="s">
        <v>56</v>
      </c>
      <c r="I81" s="75">
        <v>5</v>
      </c>
      <c r="J81" s="75">
        <v>0</v>
      </c>
      <c r="K81" s="75">
        <v>5</v>
      </c>
      <c r="L81" s="79" t="s">
        <v>32</v>
      </c>
      <c r="M81" s="75">
        <v>0</v>
      </c>
      <c r="N81" s="75">
        <v>0</v>
      </c>
      <c r="O81" s="75">
        <v>0</v>
      </c>
      <c r="P81" s="75">
        <v>5</v>
      </c>
      <c r="Q81" s="75">
        <v>0</v>
      </c>
      <c r="R81" s="75">
        <v>0</v>
      </c>
      <c r="S81" s="75">
        <v>0</v>
      </c>
      <c r="T81" s="75">
        <v>0</v>
      </c>
      <c r="U81" s="75">
        <v>0</v>
      </c>
      <c r="V81" s="75">
        <v>0</v>
      </c>
      <c r="W81" s="75">
        <v>0</v>
      </c>
      <c r="X81" s="62">
        <f>SUM(Table2[[#This Row],[year 23/24]:[Later Years]])</f>
        <v>5</v>
      </c>
    </row>
    <row r="82" spans="1:24" ht="45">
      <c r="A82" s="63" t="s">
        <v>285</v>
      </c>
      <c r="B82" s="60"/>
      <c r="C82" s="64">
        <v>44967</v>
      </c>
      <c r="D82" s="56" t="s">
        <v>286</v>
      </c>
      <c r="E82" s="56" t="s">
        <v>287</v>
      </c>
      <c r="F82" s="65">
        <v>4.4777143039400003E-2</v>
      </c>
      <c r="G82" s="66">
        <v>44967</v>
      </c>
      <c r="H82" s="56" t="s">
        <v>56</v>
      </c>
      <c r="I82" s="60">
        <v>8</v>
      </c>
      <c r="J82" s="60">
        <v>0</v>
      </c>
      <c r="K82" s="60">
        <v>8</v>
      </c>
      <c r="L82" s="56" t="s">
        <v>32</v>
      </c>
      <c r="M82" s="60">
        <v>0</v>
      </c>
      <c r="N82" s="60">
        <v>0</v>
      </c>
      <c r="O82" s="60">
        <v>0</v>
      </c>
      <c r="P82" s="60">
        <v>8</v>
      </c>
      <c r="Q82" s="60">
        <v>0</v>
      </c>
      <c r="R82" s="60">
        <v>0</v>
      </c>
      <c r="S82" s="60">
        <v>0</v>
      </c>
      <c r="T82" s="60">
        <v>0</v>
      </c>
      <c r="U82" s="60">
        <v>0</v>
      </c>
      <c r="V82" s="60">
        <v>0</v>
      </c>
      <c r="W82" s="60">
        <v>0</v>
      </c>
      <c r="X82" s="62">
        <f>SUM(Table2[[#This Row],[year 23/24]:[Later Years]])</f>
        <v>8</v>
      </c>
    </row>
    <row r="83" spans="1:24" ht="15" customHeight="1">
      <c r="A83" s="26" t="s">
        <v>27</v>
      </c>
      <c r="B83" s="20"/>
      <c r="C83" s="27"/>
      <c r="D83" s="24"/>
      <c r="E83" s="24"/>
      <c r="F83" s="25"/>
      <c r="G83" s="23"/>
      <c r="H83" s="24"/>
      <c r="I83" s="20">
        <f>SUBTOTAL(109,Table2[Site Capacity])</f>
        <v>3210</v>
      </c>
      <c r="J83" s="20">
        <f>SUBTOTAL(109,J5:J82)</f>
        <v>181</v>
      </c>
      <c r="K83" s="20">
        <f>SUBTOTAL(109,K5:K82)</f>
        <v>2848</v>
      </c>
      <c r="L83" s="24"/>
      <c r="M83" s="20">
        <f t="shared" ref="M83:X83" si="0">SUBTOTAL(109,M5:M82)</f>
        <v>558</v>
      </c>
      <c r="N83" s="20">
        <f t="shared" si="0"/>
        <v>411</v>
      </c>
      <c r="O83" s="20">
        <f t="shared" si="0"/>
        <v>497</v>
      </c>
      <c r="P83" s="20">
        <f t="shared" si="0"/>
        <v>487</v>
      </c>
      <c r="Q83" s="20">
        <f t="shared" si="0"/>
        <v>360</v>
      </c>
      <c r="R83" s="20">
        <f t="shared" si="0"/>
        <v>199</v>
      </c>
      <c r="S83" s="20">
        <f t="shared" si="0"/>
        <v>120</v>
      </c>
      <c r="T83" s="20">
        <f t="shared" si="0"/>
        <v>70</v>
      </c>
      <c r="U83" s="20">
        <f t="shared" si="0"/>
        <v>70</v>
      </c>
      <c r="V83" s="20">
        <f t="shared" si="0"/>
        <v>76</v>
      </c>
      <c r="W83" s="20">
        <f t="shared" si="0"/>
        <v>0</v>
      </c>
      <c r="X83" s="21">
        <f t="shared" si="0"/>
        <v>2848</v>
      </c>
    </row>
  </sheetData>
  <mergeCells count="3">
    <mergeCell ref="M3:O3"/>
    <mergeCell ref="S3:V3"/>
    <mergeCell ref="P3:R3"/>
  </mergeCells>
  <pageMargins left="0.7" right="0.7" top="0.75" bottom="0.75" header="0.3" footer="0.3"/>
  <pageSetup paperSize="8" fitToHeight="0" orientation="landscape" horizontalDpi="30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1"/>
  <sheetViews>
    <sheetView workbookViewId="0">
      <selection activeCell="L11" sqref="L5:L11"/>
    </sheetView>
  </sheetViews>
  <sheetFormatPr defaultColWidth="8.85546875" defaultRowHeight="15"/>
  <cols>
    <col min="1" max="1" width="10.42578125" style="5" bestFit="1" customWidth="1"/>
    <col min="2" max="2" width="13.5703125" style="5" bestFit="1" customWidth="1"/>
    <col min="3" max="3" width="12.85546875" style="5" bestFit="1" customWidth="1"/>
    <col min="4" max="4" width="41.85546875" style="5" bestFit="1" customWidth="1"/>
    <col min="5" max="5" width="11.28515625" style="4" customWidth="1"/>
    <col min="6" max="6" width="12.5703125" style="7" customWidth="1"/>
    <col min="7" max="7" width="10.42578125" style="5" customWidth="1"/>
    <col min="8" max="8" width="16.7109375" style="5" customWidth="1"/>
    <col min="9" max="9" width="11.7109375" style="1" customWidth="1"/>
    <col min="10" max="10" width="13.140625" style="7" customWidth="1"/>
    <col min="11" max="11" width="12.7109375" style="7" customWidth="1"/>
    <col min="12" max="12" width="12.28515625" style="7" customWidth="1"/>
    <col min="13" max="13" width="13.28515625" style="5" customWidth="1"/>
    <col min="14" max="14" width="23.28515625" style="5" bestFit="1" customWidth="1"/>
    <col min="15" max="15" width="23.28515625" style="5" customWidth="1"/>
    <col min="16" max="16384" width="8.85546875" style="5"/>
  </cols>
  <sheetData>
    <row r="1" spans="1:16" ht="18.75">
      <c r="A1" s="68" t="s">
        <v>288</v>
      </c>
    </row>
    <row r="4" spans="1:16" ht="45">
      <c r="A4" s="3" t="s">
        <v>4</v>
      </c>
      <c r="B4" s="1" t="s">
        <v>5</v>
      </c>
      <c r="C4" s="7" t="s">
        <v>6</v>
      </c>
      <c r="D4" s="3" t="s">
        <v>7</v>
      </c>
      <c r="E4" s="4" t="s">
        <v>9</v>
      </c>
      <c r="F4" s="7" t="s">
        <v>10</v>
      </c>
      <c r="G4" s="1" t="s">
        <v>289</v>
      </c>
      <c r="H4" s="1" t="s">
        <v>11</v>
      </c>
      <c r="I4" s="1" t="s">
        <v>12</v>
      </c>
      <c r="J4" s="1" t="s">
        <v>13</v>
      </c>
      <c r="K4" s="1" t="s">
        <v>290</v>
      </c>
      <c r="L4" s="1" t="s">
        <v>14</v>
      </c>
      <c r="M4" s="3" t="s">
        <v>291</v>
      </c>
      <c r="N4" s="3" t="s">
        <v>8</v>
      </c>
      <c r="O4" s="3" t="s">
        <v>292</v>
      </c>
      <c r="P4" s="18"/>
    </row>
    <row r="5" spans="1:16">
      <c r="A5" s="3" t="s">
        <v>293</v>
      </c>
      <c r="B5" s="3" t="s">
        <v>294</v>
      </c>
      <c r="C5" s="6">
        <v>37712</v>
      </c>
      <c r="D5" s="3" t="s">
        <v>295</v>
      </c>
      <c r="E5" s="4">
        <v>1.24977999842</v>
      </c>
      <c r="G5" s="3" t="s">
        <v>296</v>
      </c>
      <c r="H5" s="3" t="s">
        <v>44</v>
      </c>
      <c r="I5" s="1">
        <v>50</v>
      </c>
      <c r="J5" s="1">
        <v>0</v>
      </c>
      <c r="K5" s="1">
        <v>0</v>
      </c>
      <c r="L5" s="1">
        <v>50</v>
      </c>
      <c r="M5" s="3" t="s">
        <v>32</v>
      </c>
      <c r="N5" s="3" t="s">
        <v>161</v>
      </c>
      <c r="O5" s="3" t="s">
        <v>297</v>
      </c>
      <c r="P5" s="18"/>
    </row>
    <row r="6" spans="1:16">
      <c r="A6" s="3" t="s">
        <v>298</v>
      </c>
      <c r="B6" s="3" t="s">
        <v>299</v>
      </c>
      <c r="C6" s="6">
        <v>41000</v>
      </c>
      <c r="D6" s="3" t="s">
        <v>300</v>
      </c>
      <c r="E6" s="4">
        <v>0.56489413568199998</v>
      </c>
      <c r="G6" s="3" t="s">
        <v>296</v>
      </c>
      <c r="H6" s="3" t="s">
        <v>44</v>
      </c>
      <c r="I6" s="1">
        <v>20</v>
      </c>
      <c r="J6" s="1">
        <v>0</v>
      </c>
      <c r="K6" s="1">
        <v>0</v>
      </c>
      <c r="L6" s="1">
        <v>20</v>
      </c>
      <c r="M6" s="3" t="s">
        <v>32</v>
      </c>
      <c r="N6" s="3" t="s">
        <v>84</v>
      </c>
      <c r="O6" s="3" t="s">
        <v>301</v>
      </c>
      <c r="P6" s="18"/>
    </row>
    <row r="7" spans="1:16">
      <c r="A7" s="3" t="s">
        <v>302</v>
      </c>
      <c r="B7" s="3" t="s">
        <v>303</v>
      </c>
      <c r="C7" s="6">
        <v>39173</v>
      </c>
      <c r="D7" s="3" t="s">
        <v>304</v>
      </c>
      <c r="E7" s="4">
        <v>0.25971538848499998</v>
      </c>
      <c r="G7" s="3" t="s">
        <v>296</v>
      </c>
      <c r="H7" s="3" t="s">
        <v>44</v>
      </c>
      <c r="I7" s="1">
        <v>20</v>
      </c>
      <c r="J7" s="1">
        <v>0</v>
      </c>
      <c r="K7" s="1">
        <v>0</v>
      </c>
      <c r="L7" s="1">
        <v>20</v>
      </c>
      <c r="M7" s="3" t="s">
        <v>32</v>
      </c>
      <c r="N7" s="3" t="s">
        <v>84</v>
      </c>
      <c r="O7" s="3" t="s">
        <v>301</v>
      </c>
      <c r="P7" s="18"/>
    </row>
    <row r="8" spans="1:16">
      <c r="A8" s="3" t="s">
        <v>305</v>
      </c>
      <c r="B8" s="3" t="s">
        <v>306</v>
      </c>
      <c r="C8" s="6">
        <v>37712</v>
      </c>
      <c r="D8" s="3" t="s">
        <v>307</v>
      </c>
      <c r="E8" s="4">
        <v>0.83452961433700001</v>
      </c>
      <c r="G8" s="3" t="s">
        <v>296</v>
      </c>
      <c r="H8" s="3" t="s">
        <v>44</v>
      </c>
      <c r="I8" s="1">
        <v>15</v>
      </c>
      <c r="J8" s="1">
        <v>0</v>
      </c>
      <c r="K8" s="1">
        <v>0</v>
      </c>
      <c r="L8" s="1">
        <v>15</v>
      </c>
      <c r="M8" s="3" t="s">
        <v>110</v>
      </c>
      <c r="N8" s="3" t="s">
        <v>84</v>
      </c>
      <c r="O8" s="3" t="s">
        <v>301</v>
      </c>
      <c r="P8" s="18"/>
    </row>
    <row r="9" spans="1:16" ht="30">
      <c r="A9" s="3" t="s">
        <v>308</v>
      </c>
      <c r="B9" s="3" t="s">
        <v>309</v>
      </c>
      <c r="C9" s="6">
        <v>41000</v>
      </c>
      <c r="D9" s="3" t="s">
        <v>310</v>
      </c>
      <c r="E9" s="4">
        <v>0.41142045957099999</v>
      </c>
      <c r="G9" s="3" t="s">
        <v>296</v>
      </c>
      <c r="H9" s="3" t="s">
        <v>44</v>
      </c>
      <c r="I9" s="1">
        <v>12</v>
      </c>
      <c r="J9" s="1">
        <v>0</v>
      </c>
      <c r="K9" s="1">
        <v>0</v>
      </c>
      <c r="L9" s="1">
        <v>12</v>
      </c>
      <c r="M9" s="3" t="s">
        <v>32</v>
      </c>
      <c r="N9" s="3" t="s">
        <v>84</v>
      </c>
      <c r="O9" s="3" t="s">
        <v>301</v>
      </c>
      <c r="P9" s="18"/>
    </row>
    <row r="10" spans="1:16">
      <c r="A10" s="3" t="s">
        <v>311</v>
      </c>
      <c r="B10" s="3" t="s">
        <v>312</v>
      </c>
      <c r="C10" s="6">
        <v>39539</v>
      </c>
      <c r="D10" s="3" t="s">
        <v>313</v>
      </c>
      <c r="E10" s="4">
        <v>0.44319051082599997</v>
      </c>
      <c r="G10" s="3" t="s">
        <v>296</v>
      </c>
      <c r="H10" s="3" t="s">
        <v>44</v>
      </c>
      <c r="I10" s="1">
        <v>18</v>
      </c>
      <c r="J10" s="1">
        <v>0</v>
      </c>
      <c r="K10" s="1">
        <v>0</v>
      </c>
      <c r="L10" s="1">
        <v>0</v>
      </c>
      <c r="M10" s="3" t="s">
        <v>32</v>
      </c>
      <c r="N10" s="3" t="s">
        <v>84</v>
      </c>
      <c r="O10" s="3" t="s">
        <v>314</v>
      </c>
      <c r="P10" s="18"/>
    </row>
    <row r="11" spans="1:16">
      <c r="A11" s="3" t="s">
        <v>315</v>
      </c>
      <c r="B11" s="3"/>
      <c r="C11" s="6">
        <v>39173</v>
      </c>
      <c r="D11" s="3" t="s">
        <v>316</v>
      </c>
      <c r="E11" s="4">
        <v>1.6828755852799999</v>
      </c>
      <c r="F11" s="8">
        <v>41205</v>
      </c>
      <c r="G11" s="3" t="s">
        <v>296</v>
      </c>
      <c r="H11" s="3"/>
      <c r="I11" s="1">
        <v>100</v>
      </c>
      <c r="J11" s="1">
        <v>0</v>
      </c>
      <c r="K11" s="1">
        <v>0</v>
      </c>
      <c r="L11" s="1">
        <v>147</v>
      </c>
      <c r="M11" s="3" t="s">
        <v>32</v>
      </c>
      <c r="N11" s="3" t="s">
        <v>317</v>
      </c>
      <c r="O11" s="3" t="s">
        <v>314</v>
      </c>
      <c r="P11" s="18"/>
    </row>
  </sheetData>
  <pageMargins left="0.7" right="0.7" top="0.75" bottom="0.75" header="0.3" footer="0.3"/>
  <pageSetup paperSize="8" fitToHeight="0" orientation="landscape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6"/>
  <sheetViews>
    <sheetView workbookViewId="0"/>
  </sheetViews>
  <sheetFormatPr defaultRowHeight="15"/>
  <cols>
    <col min="1" max="1" width="10" customWidth="1"/>
    <col min="2" max="2" width="9.42578125" customWidth="1"/>
    <col min="3" max="3" width="11.7109375" style="11" customWidth="1"/>
    <col min="4" max="4" width="34.7109375" customWidth="1"/>
    <col min="5" max="5" width="20" customWidth="1"/>
    <col min="6" max="6" width="9.7109375" style="9" customWidth="1"/>
    <col min="7" max="7" width="12.42578125" customWidth="1"/>
    <col min="8" max="8" width="7.42578125" style="11" customWidth="1"/>
    <col min="9" max="9" width="15" bestFit="1" customWidth="1"/>
    <col min="10" max="10" width="11.85546875" bestFit="1" customWidth="1"/>
    <col min="11" max="11" width="9.28515625" style="10" customWidth="1"/>
    <col min="12" max="13" width="12.5703125" style="11" customWidth="1"/>
    <col min="14" max="14" width="12" style="11" customWidth="1"/>
    <col min="15" max="15" width="11.5703125" style="11" customWidth="1"/>
    <col min="16" max="16" width="9.28515625" style="11" customWidth="1"/>
    <col min="17" max="17" width="10.5703125" customWidth="1"/>
    <col min="18" max="18" width="13.140625" customWidth="1"/>
  </cols>
  <sheetData>
    <row r="1" spans="1:18" ht="18.75">
      <c r="A1" s="80" t="s">
        <v>318</v>
      </c>
    </row>
    <row r="4" spans="1:18" s="16" customFormat="1" ht="45">
      <c r="A4" s="3" t="s">
        <v>4</v>
      </c>
      <c r="B4" s="1" t="s">
        <v>5</v>
      </c>
      <c r="C4" s="7" t="s">
        <v>6</v>
      </c>
      <c r="D4" s="3" t="s">
        <v>7</v>
      </c>
      <c r="E4" s="3" t="s">
        <v>8</v>
      </c>
      <c r="F4" s="4" t="s">
        <v>9</v>
      </c>
      <c r="G4" s="7" t="s">
        <v>10</v>
      </c>
      <c r="H4" s="1" t="s">
        <v>289</v>
      </c>
      <c r="I4" s="1" t="s">
        <v>11</v>
      </c>
      <c r="J4" s="7" t="s">
        <v>319</v>
      </c>
      <c r="K4" s="1" t="s">
        <v>12</v>
      </c>
      <c r="L4" s="1" t="s">
        <v>13</v>
      </c>
      <c r="M4" s="1" t="s">
        <v>290</v>
      </c>
      <c r="N4" s="1" t="s">
        <v>14</v>
      </c>
      <c r="O4" s="1" t="s">
        <v>320</v>
      </c>
      <c r="P4" s="1" t="s">
        <v>321</v>
      </c>
      <c r="Q4" s="3" t="s">
        <v>15</v>
      </c>
      <c r="R4" s="3" t="s">
        <v>322</v>
      </c>
    </row>
    <row r="5" spans="1:18" s="15" customFormat="1">
      <c r="A5" s="12" t="s">
        <v>323</v>
      </c>
      <c r="B5" s="12"/>
      <c r="C5" s="17">
        <v>42095</v>
      </c>
      <c r="D5" s="12" t="s">
        <v>324</v>
      </c>
      <c r="E5" s="12" t="s">
        <v>161</v>
      </c>
      <c r="F5" s="14">
        <v>1.52418138362</v>
      </c>
      <c r="H5" s="13" t="s">
        <v>296</v>
      </c>
      <c r="I5" s="12"/>
      <c r="K5" s="13">
        <v>60</v>
      </c>
      <c r="L5" s="13">
        <v>0</v>
      </c>
      <c r="M5" s="13">
        <v>0</v>
      </c>
      <c r="N5" s="13">
        <v>60</v>
      </c>
      <c r="O5" s="13" t="s">
        <v>325</v>
      </c>
      <c r="P5" s="13" t="s">
        <v>326</v>
      </c>
      <c r="Q5" s="12" t="s">
        <v>32</v>
      </c>
      <c r="R5" s="12" t="s">
        <v>327</v>
      </c>
    </row>
    <row r="6" spans="1:18" s="15" customFormat="1">
      <c r="A6" s="12" t="s">
        <v>328</v>
      </c>
      <c r="B6" s="12" t="s">
        <v>329</v>
      </c>
      <c r="C6" s="17">
        <v>41730</v>
      </c>
      <c r="D6" s="12" t="s">
        <v>330</v>
      </c>
      <c r="E6" s="12" t="s">
        <v>161</v>
      </c>
      <c r="F6" s="14">
        <v>1.5712732123099999</v>
      </c>
      <c r="H6" s="13" t="s">
        <v>296</v>
      </c>
      <c r="I6" s="12" t="s">
        <v>44</v>
      </c>
      <c r="K6" s="13">
        <v>26</v>
      </c>
      <c r="L6" s="13">
        <v>0</v>
      </c>
      <c r="M6" s="13">
        <v>0</v>
      </c>
      <c r="N6" s="13">
        <v>26</v>
      </c>
      <c r="O6" s="13" t="s">
        <v>325</v>
      </c>
      <c r="P6" s="13" t="s">
        <v>331</v>
      </c>
      <c r="Q6" s="12" t="s">
        <v>32</v>
      </c>
      <c r="R6" s="12" t="s">
        <v>297</v>
      </c>
    </row>
  </sheetData>
  <pageMargins left="0.7" right="0.7" top="0.75" bottom="0.75" header="0.3" footer="0.3"/>
  <pageSetup paperSize="8" fitToHeight="0" orientation="landscape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91"/>
  <sheetViews>
    <sheetView zoomScaleNormal="100" workbookViewId="0">
      <selection sqref="A1:C1"/>
    </sheetView>
  </sheetViews>
  <sheetFormatPr defaultColWidth="8.85546875" defaultRowHeight="15"/>
  <cols>
    <col min="1" max="1" width="12.5703125" style="5" customWidth="1"/>
    <col min="2" max="2" width="10" style="5" customWidth="1"/>
    <col min="3" max="3" width="30.140625" style="28" customWidth="1"/>
    <col min="4" max="4" width="14.140625" style="5" customWidth="1"/>
    <col min="5" max="5" width="13" style="70" customWidth="1"/>
    <col min="6" max="6" width="16.42578125" style="5" customWidth="1"/>
    <col min="7" max="7" width="16.140625" style="5" customWidth="1"/>
    <col min="8" max="8" width="17.140625" style="7" customWidth="1"/>
    <col min="9" max="16384" width="8.85546875" style="5"/>
  </cols>
  <sheetData>
    <row r="1" spans="1:8" ht="18.75">
      <c r="A1" s="91" t="s">
        <v>332</v>
      </c>
      <c r="B1" s="91"/>
      <c r="C1" s="91"/>
    </row>
    <row r="4" spans="1:8" ht="15.75">
      <c r="A4" s="29" t="s">
        <v>333</v>
      </c>
      <c r="B4" s="30"/>
      <c r="C4" s="31"/>
      <c r="D4" s="30"/>
      <c r="E4" s="71"/>
      <c r="F4" s="30"/>
      <c r="G4" s="30"/>
      <c r="H4" s="33"/>
    </row>
    <row r="5" spans="1:8" ht="30">
      <c r="A5" s="35" t="s">
        <v>4</v>
      </c>
      <c r="B5" s="28" t="s">
        <v>6</v>
      </c>
      <c r="C5" s="3" t="s">
        <v>7</v>
      </c>
      <c r="D5" s="4" t="s">
        <v>9</v>
      </c>
      <c r="E5" s="70" t="s">
        <v>10</v>
      </c>
      <c r="F5" s="1" t="s">
        <v>11</v>
      </c>
      <c r="G5" s="1" t="s">
        <v>12</v>
      </c>
      <c r="H5" s="1" t="s">
        <v>14</v>
      </c>
    </row>
    <row r="6" spans="1:8" ht="30">
      <c r="A6" s="35" t="s">
        <v>334</v>
      </c>
      <c r="B6" s="28">
        <v>41621</v>
      </c>
      <c r="C6" s="3" t="s">
        <v>335</v>
      </c>
      <c r="D6" s="4">
        <v>0.130554374891</v>
      </c>
      <c r="E6" s="70">
        <v>44624</v>
      </c>
      <c r="F6" s="3" t="s">
        <v>31</v>
      </c>
      <c r="G6" s="1">
        <v>1</v>
      </c>
      <c r="H6" s="1">
        <v>1</v>
      </c>
    </row>
    <row r="7" spans="1:8">
      <c r="A7" s="38"/>
      <c r="B7" s="40"/>
      <c r="C7" s="39"/>
      <c r="D7" s="41"/>
      <c r="E7" s="72"/>
      <c r="F7" s="39"/>
      <c r="G7" s="57"/>
      <c r="H7" s="58"/>
    </row>
    <row r="8" spans="1:8" ht="25.5" customHeight="1">
      <c r="A8" s="67" t="s">
        <v>336</v>
      </c>
      <c r="B8" s="31"/>
      <c r="C8" s="30"/>
      <c r="D8" s="32"/>
      <c r="E8" s="71"/>
      <c r="F8" s="30"/>
      <c r="G8" s="34"/>
      <c r="H8" s="34"/>
    </row>
    <row r="9" spans="1:8" ht="30">
      <c r="A9" s="35" t="s">
        <v>4</v>
      </c>
      <c r="B9" s="28" t="s">
        <v>6</v>
      </c>
      <c r="C9" s="3" t="s">
        <v>7</v>
      </c>
      <c r="D9" s="4" t="s">
        <v>9</v>
      </c>
      <c r="E9" s="70" t="s">
        <v>10</v>
      </c>
      <c r="F9" s="1" t="s">
        <v>11</v>
      </c>
      <c r="G9" s="1" t="s">
        <v>12</v>
      </c>
      <c r="H9" s="1" t="s">
        <v>14</v>
      </c>
    </row>
    <row r="10" spans="1:8" ht="30">
      <c r="A10" s="35" t="s">
        <v>337</v>
      </c>
      <c r="B10" s="28">
        <v>42139</v>
      </c>
      <c r="C10" s="3" t="s">
        <v>338</v>
      </c>
      <c r="D10" s="4">
        <v>4.03661285376E-2</v>
      </c>
      <c r="E10" s="70">
        <v>43586</v>
      </c>
      <c r="F10" s="3" t="s">
        <v>31</v>
      </c>
      <c r="G10" s="1">
        <v>1</v>
      </c>
      <c r="H10" s="1">
        <v>1</v>
      </c>
    </row>
    <row r="11" spans="1:8">
      <c r="A11" s="38"/>
      <c r="B11" s="40"/>
      <c r="C11" s="39"/>
      <c r="D11" s="41"/>
      <c r="E11" s="72"/>
      <c r="F11" s="43"/>
      <c r="G11" s="57"/>
      <c r="H11" s="58"/>
    </row>
    <row r="12" spans="1:8" ht="15.75">
      <c r="A12" s="29" t="s">
        <v>339</v>
      </c>
      <c r="B12" s="30"/>
      <c r="C12" s="31"/>
      <c r="D12" s="30"/>
      <c r="E12" s="71"/>
      <c r="F12" s="30"/>
      <c r="G12" s="30"/>
      <c r="H12" s="33"/>
    </row>
    <row r="13" spans="1:8" ht="30">
      <c r="A13" s="35" t="s">
        <v>4</v>
      </c>
      <c r="B13" s="28" t="s">
        <v>6</v>
      </c>
      <c r="C13" s="3" t="s">
        <v>7</v>
      </c>
      <c r="D13" s="4" t="s">
        <v>9</v>
      </c>
      <c r="E13" s="70" t="s">
        <v>10</v>
      </c>
      <c r="F13" s="1" t="s">
        <v>11</v>
      </c>
      <c r="G13" s="1" t="s">
        <v>12</v>
      </c>
      <c r="H13" s="1" t="s">
        <v>14</v>
      </c>
    </row>
    <row r="14" spans="1:8">
      <c r="A14" s="35" t="s">
        <v>340</v>
      </c>
      <c r="B14" s="28">
        <v>42545</v>
      </c>
      <c r="C14" s="3" t="s">
        <v>341</v>
      </c>
      <c r="D14" s="4">
        <v>0.14694730127299999</v>
      </c>
      <c r="E14" s="70">
        <v>43818</v>
      </c>
      <c r="F14" s="3" t="s">
        <v>121</v>
      </c>
      <c r="G14" s="1">
        <v>1</v>
      </c>
      <c r="H14" s="1">
        <v>1</v>
      </c>
    </row>
    <row r="15" spans="1:8" ht="30">
      <c r="A15" s="35" t="s">
        <v>342</v>
      </c>
      <c r="B15" s="28">
        <v>42627</v>
      </c>
      <c r="C15" s="3" t="s">
        <v>343</v>
      </c>
      <c r="D15" s="4">
        <v>5.7013179442200003E-2</v>
      </c>
      <c r="E15" s="70">
        <v>42627</v>
      </c>
      <c r="F15" s="3" t="s">
        <v>31</v>
      </c>
      <c r="G15" s="1">
        <v>1</v>
      </c>
      <c r="H15" s="1">
        <v>1</v>
      </c>
    </row>
    <row r="16" spans="1:8">
      <c r="A16" s="35" t="s">
        <v>344</v>
      </c>
      <c r="B16" s="28">
        <v>42712</v>
      </c>
      <c r="C16" s="3" t="s">
        <v>345</v>
      </c>
      <c r="D16" s="4">
        <v>0.18299321028099999</v>
      </c>
      <c r="E16" s="70">
        <v>44889</v>
      </c>
      <c r="F16" s="3" t="s">
        <v>121</v>
      </c>
      <c r="G16" s="1">
        <v>1</v>
      </c>
      <c r="H16" s="1">
        <v>1</v>
      </c>
    </row>
    <row r="17" spans="1:8" ht="30">
      <c r="A17" s="35" t="s">
        <v>346</v>
      </c>
      <c r="B17" s="28">
        <v>42740</v>
      </c>
      <c r="C17" s="3" t="s">
        <v>347</v>
      </c>
      <c r="D17" s="4">
        <v>8.6026335559200001E-2</v>
      </c>
      <c r="E17" s="70">
        <v>43843</v>
      </c>
      <c r="F17" s="3" t="s">
        <v>31</v>
      </c>
      <c r="G17" s="1">
        <v>1</v>
      </c>
      <c r="H17" s="1">
        <v>1</v>
      </c>
    </row>
    <row r="18" spans="1:8">
      <c r="A18" s="38"/>
      <c r="B18" s="40"/>
      <c r="C18" s="39"/>
      <c r="D18" s="41"/>
      <c r="E18" s="72"/>
      <c r="F18" s="39"/>
      <c r="G18" s="43"/>
      <c r="H18" s="44"/>
    </row>
    <row r="19" spans="1:8" ht="15.75">
      <c r="A19" s="29" t="s">
        <v>348</v>
      </c>
      <c r="B19" s="37"/>
      <c r="C19" s="31"/>
      <c r="D19" s="37"/>
      <c r="E19" s="71"/>
      <c r="F19" s="37"/>
      <c r="G19" s="37"/>
      <c r="H19" s="36"/>
    </row>
    <row r="20" spans="1:8" ht="30">
      <c r="A20" s="35" t="s">
        <v>4</v>
      </c>
      <c r="B20" s="28" t="s">
        <v>6</v>
      </c>
      <c r="C20" s="3" t="s">
        <v>7</v>
      </c>
      <c r="D20" s="4" t="s">
        <v>9</v>
      </c>
      <c r="E20" s="70" t="s">
        <v>10</v>
      </c>
      <c r="F20" s="1" t="s">
        <v>11</v>
      </c>
      <c r="G20" s="1" t="s">
        <v>12</v>
      </c>
      <c r="H20" s="1" t="s">
        <v>14</v>
      </c>
    </row>
    <row r="21" spans="1:8" ht="30">
      <c r="A21" s="35" t="s">
        <v>349</v>
      </c>
      <c r="B21" s="28">
        <v>42867</v>
      </c>
      <c r="C21" s="3" t="s">
        <v>350</v>
      </c>
      <c r="D21" s="4">
        <v>0.110635436155</v>
      </c>
      <c r="E21" s="70">
        <v>42867</v>
      </c>
      <c r="F21" s="3" t="s">
        <v>31</v>
      </c>
      <c r="G21" s="1">
        <v>2</v>
      </c>
      <c r="H21" s="1">
        <v>2</v>
      </c>
    </row>
    <row r="22" spans="1:8">
      <c r="A22" s="35" t="s">
        <v>351</v>
      </c>
      <c r="B22" s="28">
        <v>42879</v>
      </c>
      <c r="C22" s="3" t="s">
        <v>352</v>
      </c>
      <c r="D22" s="4">
        <v>4.00159061254E-2</v>
      </c>
      <c r="E22" s="70">
        <v>44427</v>
      </c>
      <c r="F22" s="3" t="s">
        <v>121</v>
      </c>
      <c r="G22" s="1">
        <v>1</v>
      </c>
      <c r="H22" s="1">
        <v>1</v>
      </c>
    </row>
    <row r="23" spans="1:8" ht="30">
      <c r="A23" s="35" t="s">
        <v>353</v>
      </c>
      <c r="B23" s="28">
        <v>42887</v>
      </c>
      <c r="C23" s="3" t="s">
        <v>354</v>
      </c>
      <c r="D23" s="4">
        <v>0.15267502577100001</v>
      </c>
      <c r="E23" s="70">
        <v>44630</v>
      </c>
      <c r="F23" s="3" t="s">
        <v>121</v>
      </c>
      <c r="G23" s="1">
        <v>1</v>
      </c>
      <c r="H23" s="1">
        <v>1</v>
      </c>
    </row>
    <row r="24" spans="1:8" ht="30">
      <c r="A24" s="35" t="s">
        <v>355</v>
      </c>
      <c r="B24" s="28">
        <v>43034</v>
      </c>
      <c r="C24" s="3" t="s">
        <v>356</v>
      </c>
      <c r="D24" s="4">
        <v>0.13844176785699999</v>
      </c>
      <c r="E24" s="70">
        <v>44071</v>
      </c>
      <c r="F24" s="3" t="s">
        <v>121</v>
      </c>
      <c r="G24" s="1">
        <v>1</v>
      </c>
      <c r="H24" s="1">
        <v>1</v>
      </c>
    </row>
    <row r="25" spans="1:8" ht="30">
      <c r="A25" s="35" t="s">
        <v>357</v>
      </c>
      <c r="B25" s="28">
        <v>43054</v>
      </c>
      <c r="C25" s="3" t="s">
        <v>358</v>
      </c>
      <c r="D25" s="4">
        <v>3.8505805204000002E-2</v>
      </c>
      <c r="E25" s="70">
        <v>43054</v>
      </c>
      <c r="F25" s="3" t="s">
        <v>31</v>
      </c>
      <c r="G25" s="1">
        <v>3</v>
      </c>
      <c r="H25" s="1">
        <v>3</v>
      </c>
    </row>
    <row r="26" spans="1:8" ht="30">
      <c r="A26" s="35" t="s">
        <v>359</v>
      </c>
      <c r="B26" s="28">
        <v>43185</v>
      </c>
      <c r="C26" s="3" t="s">
        <v>360</v>
      </c>
      <c r="D26" s="4">
        <v>0.186369737565</v>
      </c>
      <c r="E26" s="70">
        <v>44323</v>
      </c>
      <c r="F26" s="3" t="s">
        <v>121</v>
      </c>
      <c r="G26" s="1">
        <v>1</v>
      </c>
      <c r="H26" s="1">
        <v>1</v>
      </c>
    </row>
    <row r="27" spans="1:8">
      <c r="A27" s="50"/>
      <c r="B27" s="51"/>
      <c r="C27" s="40"/>
      <c r="D27" s="51"/>
      <c r="E27" s="72"/>
      <c r="F27" s="51"/>
      <c r="G27" s="51"/>
      <c r="H27" s="52"/>
    </row>
    <row r="28" spans="1:8" ht="15.75">
      <c r="A28" s="29" t="s">
        <v>361</v>
      </c>
      <c r="B28" s="30"/>
      <c r="C28" s="31"/>
      <c r="D28" s="30"/>
      <c r="E28" s="71"/>
      <c r="F28" s="30"/>
      <c r="G28" s="30"/>
      <c r="H28" s="33"/>
    </row>
    <row r="29" spans="1:8" ht="30">
      <c r="A29" s="35" t="s">
        <v>4</v>
      </c>
      <c r="B29" s="28" t="s">
        <v>6</v>
      </c>
      <c r="C29" s="3" t="s">
        <v>7</v>
      </c>
      <c r="D29" s="4" t="s">
        <v>9</v>
      </c>
      <c r="E29" s="70" t="s">
        <v>10</v>
      </c>
      <c r="F29" s="1" t="s">
        <v>11</v>
      </c>
      <c r="G29" s="1" t="s">
        <v>12</v>
      </c>
      <c r="H29" s="1" t="s">
        <v>14</v>
      </c>
    </row>
    <row r="30" spans="1:8" ht="30">
      <c r="A30" s="35" t="s">
        <v>362</v>
      </c>
      <c r="B30" s="28">
        <v>43227</v>
      </c>
      <c r="C30" s="3" t="s">
        <v>363</v>
      </c>
      <c r="D30" s="4">
        <v>0.133660765406</v>
      </c>
      <c r="E30" s="70">
        <v>44323</v>
      </c>
      <c r="F30" s="3" t="s">
        <v>31</v>
      </c>
      <c r="G30" s="1">
        <v>1</v>
      </c>
      <c r="H30" s="1">
        <v>1</v>
      </c>
    </row>
    <row r="31" spans="1:8" ht="30">
      <c r="A31" s="35" t="s">
        <v>364</v>
      </c>
      <c r="B31" s="28">
        <v>43349</v>
      </c>
      <c r="C31" s="3" t="s">
        <v>365</v>
      </c>
      <c r="D31" s="4">
        <v>2.17456500413E-2</v>
      </c>
      <c r="E31" s="70">
        <v>43349</v>
      </c>
      <c r="F31" s="3" t="s">
        <v>31</v>
      </c>
      <c r="G31" s="1">
        <v>2</v>
      </c>
      <c r="H31" s="1">
        <v>2</v>
      </c>
    </row>
    <row r="32" spans="1:8" ht="30">
      <c r="A32" s="35" t="s">
        <v>366</v>
      </c>
      <c r="B32" s="28">
        <v>43388</v>
      </c>
      <c r="C32" s="3" t="s">
        <v>367</v>
      </c>
      <c r="D32" s="4">
        <v>6.8991658483399998E-2</v>
      </c>
      <c r="E32" s="70">
        <v>43951</v>
      </c>
      <c r="F32" s="3" t="s">
        <v>31</v>
      </c>
      <c r="G32" s="1">
        <v>1</v>
      </c>
      <c r="H32" s="1">
        <v>1</v>
      </c>
    </row>
    <row r="33" spans="1:8">
      <c r="A33" s="38"/>
      <c r="B33" s="40"/>
      <c r="C33" s="39"/>
      <c r="D33" s="41"/>
      <c r="E33" s="72"/>
      <c r="F33" s="39"/>
      <c r="G33" s="57"/>
      <c r="H33" s="58"/>
    </row>
    <row r="34" spans="1:8" ht="15.75">
      <c r="A34" s="29" t="s">
        <v>368</v>
      </c>
      <c r="B34" s="30"/>
      <c r="C34" s="31"/>
      <c r="D34" s="30"/>
      <c r="E34" s="71"/>
      <c r="F34" s="30"/>
      <c r="G34" s="30"/>
      <c r="H34" s="33"/>
    </row>
    <row r="35" spans="1:8" ht="30">
      <c r="A35" s="35" t="s">
        <v>4</v>
      </c>
      <c r="B35" s="28" t="s">
        <v>6</v>
      </c>
      <c r="C35" s="3" t="s">
        <v>7</v>
      </c>
      <c r="D35" s="4" t="s">
        <v>9</v>
      </c>
      <c r="E35" s="70" t="s">
        <v>10</v>
      </c>
      <c r="F35" s="1" t="s">
        <v>11</v>
      </c>
      <c r="G35" s="1" t="s">
        <v>12</v>
      </c>
      <c r="H35" s="1" t="s">
        <v>14</v>
      </c>
    </row>
    <row r="36" spans="1:8" ht="30">
      <c r="A36" s="35" t="s">
        <v>369</v>
      </c>
      <c r="B36" s="28">
        <v>43763</v>
      </c>
      <c r="C36" s="3" t="s">
        <v>38</v>
      </c>
      <c r="D36" s="4">
        <v>0.21775256469400001</v>
      </c>
      <c r="E36" s="70">
        <v>43763</v>
      </c>
      <c r="F36" s="3" t="s">
        <v>31</v>
      </c>
      <c r="G36" s="1">
        <v>2</v>
      </c>
      <c r="H36" s="1">
        <v>2</v>
      </c>
    </row>
    <row r="37" spans="1:8" ht="30">
      <c r="A37" s="35" t="s">
        <v>370</v>
      </c>
      <c r="B37" s="28">
        <v>43861</v>
      </c>
      <c r="C37" s="3" t="s">
        <v>371</v>
      </c>
      <c r="D37" s="4">
        <v>0.117045900997</v>
      </c>
      <c r="E37" s="70">
        <v>43861</v>
      </c>
      <c r="F37" s="3" t="s">
        <v>121</v>
      </c>
      <c r="G37" s="1">
        <v>1</v>
      </c>
      <c r="H37" s="1">
        <v>1</v>
      </c>
    </row>
    <row r="38" spans="1:8">
      <c r="A38" s="38"/>
      <c r="B38" s="39"/>
      <c r="C38" s="40"/>
      <c r="D38" s="39"/>
      <c r="E38" s="72"/>
      <c r="F38" s="39"/>
      <c r="G38" s="39"/>
      <c r="H38" s="42"/>
    </row>
    <row r="39" spans="1:8" ht="15.75">
      <c r="A39" s="29" t="s">
        <v>368</v>
      </c>
      <c r="B39" s="30"/>
      <c r="C39" s="31"/>
      <c r="D39" s="30"/>
      <c r="E39" s="71"/>
      <c r="F39" s="30"/>
      <c r="G39" s="30"/>
      <c r="H39" s="33"/>
    </row>
    <row r="40" spans="1:8" ht="30">
      <c r="A40" s="35" t="s">
        <v>4</v>
      </c>
      <c r="B40" s="28" t="s">
        <v>6</v>
      </c>
      <c r="C40" s="3" t="s">
        <v>7</v>
      </c>
      <c r="D40" s="4" t="s">
        <v>9</v>
      </c>
      <c r="E40" s="70" t="s">
        <v>10</v>
      </c>
      <c r="F40" s="1" t="s">
        <v>11</v>
      </c>
      <c r="G40" s="1" t="s">
        <v>12</v>
      </c>
      <c r="H40" s="1" t="s">
        <v>14</v>
      </c>
    </row>
    <row r="41" spans="1:8" ht="30">
      <c r="A41" s="35" t="s">
        <v>372</v>
      </c>
      <c r="B41" s="28">
        <v>43971</v>
      </c>
      <c r="C41" s="3" t="s">
        <v>373</v>
      </c>
      <c r="D41" s="4">
        <v>2.7587527956300002E-2</v>
      </c>
      <c r="E41" s="70">
        <v>43971</v>
      </c>
      <c r="F41" s="3" t="s">
        <v>31</v>
      </c>
      <c r="G41" s="1">
        <v>1</v>
      </c>
      <c r="H41" s="1">
        <v>1</v>
      </c>
    </row>
    <row r="42" spans="1:8" ht="30">
      <c r="A42" s="35" t="s">
        <v>374</v>
      </c>
      <c r="B42" s="28">
        <v>43977</v>
      </c>
      <c r="C42" s="3" t="s">
        <v>375</v>
      </c>
      <c r="D42" s="4">
        <v>2.13109235203E-2</v>
      </c>
      <c r="E42" s="70">
        <v>43977</v>
      </c>
      <c r="F42" s="3" t="s">
        <v>31</v>
      </c>
      <c r="G42" s="1">
        <v>1</v>
      </c>
      <c r="H42" s="1">
        <v>1</v>
      </c>
    </row>
    <row r="43" spans="1:8" ht="30">
      <c r="A43" s="35" t="s">
        <v>376</v>
      </c>
      <c r="B43" s="28">
        <v>44007</v>
      </c>
      <c r="C43" s="3" t="s">
        <v>377</v>
      </c>
      <c r="D43" s="4">
        <v>0.96804262844599998</v>
      </c>
      <c r="E43" s="70">
        <v>44007</v>
      </c>
      <c r="F43" s="3" t="s">
        <v>121</v>
      </c>
      <c r="G43" s="1">
        <v>3</v>
      </c>
      <c r="H43" s="1">
        <v>3</v>
      </c>
    </row>
    <row r="44" spans="1:8" ht="30">
      <c r="A44" s="35" t="s">
        <v>378</v>
      </c>
      <c r="B44" s="28">
        <v>44007</v>
      </c>
      <c r="C44" s="3" t="s">
        <v>379</v>
      </c>
      <c r="D44" s="4">
        <v>0.115366496731</v>
      </c>
      <c r="E44" s="70">
        <v>44007</v>
      </c>
      <c r="F44" s="3" t="s">
        <v>31</v>
      </c>
      <c r="G44" s="1">
        <v>2</v>
      </c>
      <c r="H44" s="1">
        <v>2</v>
      </c>
    </row>
    <row r="45" spans="1:8">
      <c r="A45" s="35" t="s">
        <v>380</v>
      </c>
      <c r="B45" s="28">
        <v>44043</v>
      </c>
      <c r="C45" s="3" t="s">
        <v>38</v>
      </c>
      <c r="D45" s="4">
        <v>0.211230836117</v>
      </c>
      <c r="E45" s="70">
        <v>44043</v>
      </c>
      <c r="F45" s="3" t="s">
        <v>121</v>
      </c>
      <c r="G45" s="1">
        <v>2</v>
      </c>
      <c r="H45" s="1">
        <v>2</v>
      </c>
    </row>
    <row r="46" spans="1:8" ht="30">
      <c r="A46" s="35" t="s">
        <v>381</v>
      </c>
      <c r="B46" s="28">
        <v>44043</v>
      </c>
      <c r="C46" s="3" t="s">
        <v>382</v>
      </c>
      <c r="D46" s="4">
        <v>2.59064224803E-2</v>
      </c>
      <c r="E46" s="70">
        <v>44043</v>
      </c>
      <c r="F46" s="3" t="s">
        <v>121</v>
      </c>
      <c r="G46" s="1">
        <v>1</v>
      </c>
      <c r="H46" s="1">
        <v>1</v>
      </c>
    </row>
    <row r="47" spans="1:8" ht="30">
      <c r="A47" s="35" t="s">
        <v>383</v>
      </c>
      <c r="B47" s="28">
        <v>44054</v>
      </c>
      <c r="C47" s="3" t="s">
        <v>384</v>
      </c>
      <c r="D47" s="4">
        <v>1.2799240496600001E-2</v>
      </c>
      <c r="E47" s="70">
        <v>44054</v>
      </c>
      <c r="F47" s="3" t="s">
        <v>31</v>
      </c>
      <c r="G47" s="1">
        <v>1</v>
      </c>
      <c r="H47" s="1">
        <v>1</v>
      </c>
    </row>
    <row r="48" spans="1:8">
      <c r="A48" s="35" t="s">
        <v>385</v>
      </c>
      <c r="B48" s="28">
        <v>44074</v>
      </c>
      <c r="C48" s="3" t="s">
        <v>386</v>
      </c>
      <c r="D48" s="4">
        <v>9.5214076717300006E-3</v>
      </c>
      <c r="E48" s="70">
        <v>44074</v>
      </c>
      <c r="F48" s="3" t="s">
        <v>121</v>
      </c>
      <c r="G48" s="1">
        <v>1</v>
      </c>
      <c r="H48" s="1">
        <v>1</v>
      </c>
    </row>
    <row r="49" spans="1:8" ht="30">
      <c r="A49" s="35" t="s">
        <v>387</v>
      </c>
      <c r="B49" s="28">
        <v>44075</v>
      </c>
      <c r="C49" s="3" t="s">
        <v>388</v>
      </c>
      <c r="D49" s="4">
        <v>0.20792345502699999</v>
      </c>
      <c r="E49" s="70">
        <v>44511</v>
      </c>
      <c r="F49" s="3" t="s">
        <v>31</v>
      </c>
      <c r="G49" s="1">
        <v>4</v>
      </c>
      <c r="H49" s="1">
        <v>4</v>
      </c>
    </row>
    <row r="50" spans="1:8" ht="30">
      <c r="A50" s="35" t="s">
        <v>389</v>
      </c>
      <c r="B50" s="28">
        <v>44076</v>
      </c>
      <c r="C50" s="3" t="s">
        <v>388</v>
      </c>
      <c r="D50" s="4">
        <v>0.206672995547</v>
      </c>
      <c r="E50" s="70">
        <v>44771</v>
      </c>
      <c r="F50" s="3" t="s">
        <v>31</v>
      </c>
      <c r="G50" s="1">
        <v>2</v>
      </c>
      <c r="H50" s="1">
        <v>1</v>
      </c>
    </row>
    <row r="51" spans="1:8" ht="30">
      <c r="A51" s="35" t="s">
        <v>390</v>
      </c>
      <c r="B51" s="28">
        <v>44078</v>
      </c>
      <c r="C51" s="3" t="s">
        <v>391</v>
      </c>
      <c r="D51" s="4">
        <v>5.3539262422400001E-2</v>
      </c>
      <c r="E51" s="70">
        <v>44078</v>
      </c>
      <c r="F51" s="3" t="s">
        <v>121</v>
      </c>
      <c r="G51" s="1">
        <v>1</v>
      </c>
      <c r="H51" s="1">
        <v>1</v>
      </c>
    </row>
    <row r="52" spans="1:8" ht="30">
      <c r="A52" s="35" t="s">
        <v>392</v>
      </c>
      <c r="B52" s="28">
        <v>44106</v>
      </c>
      <c r="C52" s="3" t="s">
        <v>393</v>
      </c>
      <c r="D52" s="4">
        <v>0.285908761751</v>
      </c>
      <c r="E52" s="70">
        <v>44106</v>
      </c>
      <c r="F52" s="3" t="s">
        <v>121</v>
      </c>
      <c r="G52" s="1">
        <v>1</v>
      </c>
      <c r="H52" s="1">
        <v>1</v>
      </c>
    </row>
    <row r="53" spans="1:8" ht="30">
      <c r="A53" s="35" t="s">
        <v>394</v>
      </c>
      <c r="B53" s="28">
        <v>44126</v>
      </c>
      <c r="C53" s="3" t="s">
        <v>395</v>
      </c>
      <c r="D53" s="4">
        <v>0.22414705711800001</v>
      </c>
      <c r="E53" s="70">
        <v>44126</v>
      </c>
      <c r="F53" s="3" t="s">
        <v>31</v>
      </c>
      <c r="G53" s="1">
        <v>4</v>
      </c>
      <c r="H53" s="1">
        <v>4</v>
      </c>
    </row>
    <row r="54" spans="1:8" ht="30">
      <c r="A54" s="35" t="s">
        <v>396</v>
      </c>
      <c r="B54" s="28">
        <v>44141</v>
      </c>
      <c r="C54" s="3" t="s">
        <v>397</v>
      </c>
      <c r="D54" s="4">
        <v>1.2891812564799999E-2</v>
      </c>
      <c r="E54" s="70">
        <v>44883</v>
      </c>
      <c r="F54" s="3" t="s">
        <v>121</v>
      </c>
      <c r="G54" s="1">
        <v>2</v>
      </c>
      <c r="H54" s="1">
        <v>2</v>
      </c>
    </row>
    <row r="55" spans="1:8">
      <c r="A55" s="35" t="s">
        <v>398</v>
      </c>
      <c r="B55" s="28">
        <v>44145</v>
      </c>
      <c r="C55" s="3" t="s">
        <v>399</v>
      </c>
      <c r="D55" s="4">
        <v>4.7011487185199999E-2</v>
      </c>
      <c r="E55" s="70">
        <v>44145</v>
      </c>
      <c r="F55" s="3" t="s">
        <v>121</v>
      </c>
      <c r="G55" s="1">
        <v>1</v>
      </c>
      <c r="H55" s="1">
        <v>1</v>
      </c>
    </row>
    <row r="56" spans="1:8" ht="30">
      <c r="A56" s="35" t="s">
        <v>400</v>
      </c>
      <c r="B56" s="28">
        <v>44147</v>
      </c>
      <c r="C56" s="3" t="s">
        <v>401</v>
      </c>
      <c r="D56" s="4">
        <v>0.13096941178800001</v>
      </c>
      <c r="E56" s="70">
        <v>44147</v>
      </c>
      <c r="F56" s="3" t="s">
        <v>31</v>
      </c>
      <c r="G56" s="1">
        <v>1</v>
      </c>
      <c r="H56" s="1">
        <v>1</v>
      </c>
    </row>
    <row r="57" spans="1:8" ht="30">
      <c r="A57" s="35" t="s">
        <v>402</v>
      </c>
      <c r="B57" s="28">
        <v>44161</v>
      </c>
      <c r="C57" s="3" t="s">
        <v>403</v>
      </c>
      <c r="D57" s="4">
        <v>1.0618368377699999E-2</v>
      </c>
      <c r="E57" s="70">
        <v>44161</v>
      </c>
      <c r="F57" s="3" t="s">
        <v>31</v>
      </c>
      <c r="G57" s="1">
        <v>1</v>
      </c>
      <c r="H57" s="1">
        <v>1</v>
      </c>
    </row>
    <row r="58" spans="1:8" ht="30">
      <c r="A58" s="35" t="s">
        <v>404</v>
      </c>
      <c r="B58" s="28">
        <v>44176</v>
      </c>
      <c r="C58" s="3" t="s">
        <v>405</v>
      </c>
      <c r="D58" s="4">
        <v>1.8124964200699999E-2</v>
      </c>
      <c r="E58" s="70">
        <v>44176</v>
      </c>
      <c r="F58" s="3" t="s">
        <v>31</v>
      </c>
      <c r="G58" s="1">
        <v>3</v>
      </c>
      <c r="H58" s="1">
        <v>3</v>
      </c>
    </row>
    <row r="59" spans="1:8">
      <c r="A59" s="35" t="s">
        <v>406</v>
      </c>
      <c r="B59" s="28">
        <v>44202</v>
      </c>
      <c r="C59" s="3" t="s">
        <v>407</v>
      </c>
      <c r="D59" s="4">
        <v>1.29956531818E-2</v>
      </c>
      <c r="E59" s="70">
        <v>44202</v>
      </c>
      <c r="F59" s="3" t="s">
        <v>121</v>
      </c>
      <c r="G59" s="1">
        <v>1</v>
      </c>
      <c r="H59" s="1">
        <v>1</v>
      </c>
    </row>
    <row r="60" spans="1:8">
      <c r="A60" s="35" t="s">
        <v>408</v>
      </c>
      <c r="B60" s="28">
        <v>44209</v>
      </c>
      <c r="C60" s="3" t="s">
        <v>409</v>
      </c>
      <c r="D60" s="4">
        <v>2.5383223578099998E-2</v>
      </c>
      <c r="E60" s="70">
        <v>44209</v>
      </c>
      <c r="F60" s="3" t="s">
        <v>121</v>
      </c>
      <c r="G60" s="1">
        <v>1</v>
      </c>
      <c r="H60" s="1">
        <v>1</v>
      </c>
    </row>
    <row r="61" spans="1:8">
      <c r="A61" s="35" t="s">
        <v>410</v>
      </c>
      <c r="B61" s="28">
        <v>44237</v>
      </c>
      <c r="C61" s="3" t="s">
        <v>411</v>
      </c>
      <c r="D61" s="4">
        <v>0.115040277892</v>
      </c>
      <c r="E61" s="70">
        <v>44237</v>
      </c>
      <c r="F61" s="3" t="s">
        <v>121</v>
      </c>
      <c r="G61" s="1">
        <v>1</v>
      </c>
      <c r="H61" s="1">
        <v>1</v>
      </c>
    </row>
    <row r="62" spans="1:8" ht="30">
      <c r="A62" s="35" t="s">
        <v>412</v>
      </c>
      <c r="B62" s="28">
        <v>44250</v>
      </c>
      <c r="C62" s="3" t="s">
        <v>413</v>
      </c>
      <c r="D62" s="4">
        <v>0.422398282545</v>
      </c>
      <c r="E62" s="70">
        <v>44250</v>
      </c>
      <c r="F62" s="3" t="s">
        <v>31</v>
      </c>
      <c r="G62" s="1">
        <v>1</v>
      </c>
      <c r="H62" s="1">
        <v>1</v>
      </c>
    </row>
    <row r="63" spans="1:8">
      <c r="A63" s="35" t="s">
        <v>414</v>
      </c>
      <c r="B63" s="28">
        <v>44264</v>
      </c>
      <c r="C63" s="3" t="s">
        <v>415</v>
      </c>
      <c r="D63" s="4">
        <v>8.0352035918699993E-2</v>
      </c>
      <c r="E63" s="70">
        <v>44264</v>
      </c>
      <c r="F63" s="3" t="s">
        <v>121</v>
      </c>
      <c r="G63" s="1">
        <v>3</v>
      </c>
      <c r="H63" s="1">
        <v>3</v>
      </c>
    </row>
    <row r="64" spans="1:8">
      <c r="A64" s="38"/>
      <c r="B64" s="40"/>
      <c r="C64" s="39"/>
      <c r="D64" s="41"/>
      <c r="E64" s="72"/>
      <c r="F64" s="39"/>
      <c r="G64" s="43"/>
      <c r="H64" s="44"/>
    </row>
    <row r="65" spans="1:8" ht="15.75">
      <c r="A65" s="29" t="s">
        <v>416</v>
      </c>
      <c r="B65" s="37"/>
      <c r="C65" s="37"/>
      <c r="D65" s="37"/>
      <c r="E65" s="73"/>
      <c r="F65" s="37"/>
      <c r="G65" s="37"/>
      <c r="H65" s="37"/>
    </row>
    <row r="66" spans="1:8" ht="30">
      <c r="A66" s="35" t="s">
        <v>4</v>
      </c>
      <c r="B66" s="28" t="s">
        <v>6</v>
      </c>
      <c r="C66" s="3" t="s">
        <v>7</v>
      </c>
      <c r="D66" s="4" t="s">
        <v>9</v>
      </c>
      <c r="E66" s="70" t="s">
        <v>10</v>
      </c>
      <c r="F66" s="1" t="s">
        <v>11</v>
      </c>
      <c r="G66" s="1" t="s">
        <v>12</v>
      </c>
      <c r="H66" s="1" t="s">
        <v>14</v>
      </c>
    </row>
    <row r="67" spans="1:8" ht="30">
      <c r="A67" s="35" t="s">
        <v>417</v>
      </c>
      <c r="B67" s="28">
        <v>44307</v>
      </c>
      <c r="C67" s="3" t="s">
        <v>418</v>
      </c>
      <c r="D67" s="4">
        <v>7.8398219206E-2</v>
      </c>
      <c r="E67" s="70">
        <v>44298</v>
      </c>
      <c r="F67" s="3" t="s">
        <v>31</v>
      </c>
      <c r="G67" s="1">
        <v>1</v>
      </c>
      <c r="H67" s="1">
        <v>1</v>
      </c>
    </row>
    <row r="68" spans="1:8" ht="45">
      <c r="A68" s="35" t="s">
        <v>419</v>
      </c>
      <c r="B68" s="28">
        <v>44328</v>
      </c>
      <c r="C68" s="3" t="s">
        <v>420</v>
      </c>
      <c r="D68" s="4">
        <v>0.13032232971900001</v>
      </c>
      <c r="E68" s="70">
        <v>44328</v>
      </c>
      <c r="F68" s="3" t="s">
        <v>56</v>
      </c>
      <c r="G68" s="1">
        <v>1</v>
      </c>
      <c r="H68" s="1">
        <v>1</v>
      </c>
    </row>
    <row r="69" spans="1:8">
      <c r="A69" s="35" t="s">
        <v>421</v>
      </c>
      <c r="B69" s="28">
        <v>44378</v>
      </c>
      <c r="C69" s="3" t="s">
        <v>422</v>
      </c>
      <c r="D69" s="4">
        <v>2.2691384339799999E-2</v>
      </c>
      <c r="E69" s="70">
        <v>44393</v>
      </c>
      <c r="F69" s="3" t="s">
        <v>121</v>
      </c>
      <c r="G69" s="1">
        <v>2</v>
      </c>
      <c r="H69" s="1">
        <v>2</v>
      </c>
    </row>
    <row r="70" spans="1:8" ht="30">
      <c r="A70" s="35" t="s">
        <v>423</v>
      </c>
      <c r="B70" s="28">
        <v>44409</v>
      </c>
      <c r="C70" s="3" t="s">
        <v>424</v>
      </c>
      <c r="D70" s="4">
        <v>7.2434698103699999E-2</v>
      </c>
      <c r="E70" s="70">
        <v>44965</v>
      </c>
      <c r="F70" s="3" t="s">
        <v>121</v>
      </c>
      <c r="G70" s="1">
        <v>1</v>
      </c>
      <c r="H70" s="1">
        <v>1</v>
      </c>
    </row>
    <row r="71" spans="1:8">
      <c r="A71" s="35" t="s">
        <v>425</v>
      </c>
      <c r="B71" s="28">
        <v>44409</v>
      </c>
      <c r="C71" s="3" t="s">
        <v>426</v>
      </c>
      <c r="D71" s="4">
        <v>0.114643930201</v>
      </c>
      <c r="E71" s="70">
        <v>44428</v>
      </c>
      <c r="F71" s="3" t="s">
        <v>121</v>
      </c>
      <c r="G71" s="1">
        <v>1</v>
      </c>
      <c r="H71" s="1">
        <v>1</v>
      </c>
    </row>
    <row r="72" spans="1:8" ht="45">
      <c r="A72" s="35" t="s">
        <v>427</v>
      </c>
      <c r="B72" s="28">
        <v>44409</v>
      </c>
      <c r="C72" s="3" t="s">
        <v>428</v>
      </c>
      <c r="D72" s="4">
        <v>5.6125357330300003E-2</v>
      </c>
      <c r="E72" s="70">
        <v>44425</v>
      </c>
      <c r="F72" s="3" t="s">
        <v>56</v>
      </c>
      <c r="G72" s="1">
        <v>1</v>
      </c>
      <c r="H72" s="1">
        <v>1</v>
      </c>
    </row>
    <row r="73" spans="1:8" ht="30">
      <c r="A73" s="35" t="s">
        <v>429</v>
      </c>
      <c r="B73" s="28">
        <v>44409</v>
      </c>
      <c r="C73" s="3" t="s">
        <v>430</v>
      </c>
      <c r="D73" s="4">
        <v>1.51396597629E-2</v>
      </c>
      <c r="E73" s="70">
        <v>44434</v>
      </c>
      <c r="F73" s="3" t="s">
        <v>31</v>
      </c>
      <c r="G73" s="1">
        <v>2</v>
      </c>
      <c r="H73" s="1">
        <v>2</v>
      </c>
    </row>
    <row r="74" spans="1:8" ht="45">
      <c r="A74" s="35" t="s">
        <v>431</v>
      </c>
      <c r="B74" s="28">
        <v>44429</v>
      </c>
      <c r="C74" s="3" t="s">
        <v>432</v>
      </c>
      <c r="D74" s="4">
        <v>1.0331326887099999E-2</v>
      </c>
      <c r="E74" s="70">
        <v>44435</v>
      </c>
      <c r="F74" s="3" t="s">
        <v>56</v>
      </c>
      <c r="G74" s="1">
        <v>1</v>
      </c>
      <c r="H74" s="1">
        <v>1</v>
      </c>
    </row>
    <row r="75" spans="1:8">
      <c r="A75" s="35" t="s">
        <v>433</v>
      </c>
      <c r="B75" s="28">
        <v>44470</v>
      </c>
      <c r="C75" s="3" t="s">
        <v>434</v>
      </c>
      <c r="D75" s="4">
        <v>2.1457513894899999E-2</v>
      </c>
      <c r="E75" s="70">
        <v>44490</v>
      </c>
      <c r="F75" s="3" t="s">
        <v>121</v>
      </c>
      <c r="G75" s="1">
        <v>1</v>
      </c>
      <c r="H75" s="1">
        <v>1</v>
      </c>
    </row>
    <row r="76" spans="1:8" ht="45">
      <c r="A76" s="35" t="s">
        <v>435</v>
      </c>
      <c r="B76" s="28">
        <v>44501</v>
      </c>
      <c r="C76" s="3" t="s">
        <v>436</v>
      </c>
      <c r="D76" s="4">
        <v>1.0331326887099999E-2</v>
      </c>
      <c r="E76" s="70">
        <v>44518</v>
      </c>
      <c r="F76" s="3" t="s">
        <v>56</v>
      </c>
      <c r="G76" s="1">
        <v>4</v>
      </c>
      <c r="H76" s="1">
        <v>4</v>
      </c>
    </row>
    <row r="77" spans="1:8" ht="45">
      <c r="A77" s="35" t="s">
        <v>437</v>
      </c>
      <c r="B77" s="28">
        <v>44531</v>
      </c>
      <c r="C77" s="3" t="s">
        <v>438</v>
      </c>
      <c r="D77" s="4">
        <v>0.348491917682</v>
      </c>
      <c r="E77" s="70">
        <v>44544</v>
      </c>
      <c r="F77" s="3" t="s">
        <v>56</v>
      </c>
      <c r="G77" s="1">
        <v>1</v>
      </c>
      <c r="H77" s="1">
        <v>1</v>
      </c>
    </row>
    <row r="78" spans="1:8" ht="56.25" customHeight="1">
      <c r="A78" s="35" t="s">
        <v>439</v>
      </c>
      <c r="B78" s="28">
        <v>44636</v>
      </c>
      <c r="C78" s="3" t="s">
        <v>440</v>
      </c>
      <c r="D78" s="4">
        <v>4.1527062178500003E-2</v>
      </c>
      <c r="E78" s="70">
        <v>44636</v>
      </c>
      <c r="F78" s="3" t="s">
        <v>121</v>
      </c>
      <c r="G78" s="1">
        <v>1</v>
      </c>
      <c r="H78" s="1">
        <v>1</v>
      </c>
    </row>
    <row r="79" spans="1:8">
      <c r="A79" s="38"/>
      <c r="B79" s="40"/>
      <c r="C79" s="39"/>
      <c r="D79" s="41"/>
      <c r="E79" s="72"/>
      <c r="F79" s="39"/>
      <c r="G79" s="43"/>
      <c r="H79" s="44"/>
    </row>
    <row r="80" spans="1:8">
      <c r="A80" s="48"/>
      <c r="B80" s="48"/>
      <c r="C80" s="46"/>
      <c r="D80" s="48"/>
      <c r="E80" s="74"/>
      <c r="F80" s="48"/>
      <c r="G80" s="48"/>
      <c r="H80" s="49"/>
    </row>
    <row r="81" spans="1:8">
      <c r="A81" s="45"/>
      <c r="B81" s="45"/>
      <c r="C81" s="46"/>
      <c r="D81" s="45"/>
      <c r="E81" s="74"/>
      <c r="F81" s="45"/>
      <c r="G81" s="45"/>
      <c r="H81" s="47"/>
    </row>
    <row r="82" spans="1:8" ht="15.75">
      <c r="A82" s="29" t="s">
        <v>441</v>
      </c>
      <c r="B82" s="37"/>
      <c r="C82" s="31"/>
      <c r="D82" s="37"/>
      <c r="E82" s="71"/>
      <c r="F82" s="37"/>
      <c r="G82" s="37"/>
      <c r="H82" s="36"/>
    </row>
    <row r="83" spans="1:8" ht="30">
      <c r="A83" s="35" t="s">
        <v>4</v>
      </c>
      <c r="B83" s="28" t="s">
        <v>6</v>
      </c>
      <c r="C83" s="3" t="s">
        <v>7</v>
      </c>
      <c r="D83" s="4" t="s">
        <v>9</v>
      </c>
      <c r="E83" s="70" t="s">
        <v>10</v>
      </c>
      <c r="F83" s="1" t="s">
        <v>11</v>
      </c>
      <c r="G83" s="1" t="s">
        <v>12</v>
      </c>
      <c r="H83" s="1" t="s">
        <v>14</v>
      </c>
    </row>
    <row r="84" spans="1:8" ht="32.25" customHeight="1">
      <c r="A84" s="35" t="s">
        <v>442</v>
      </c>
      <c r="B84" s="28">
        <v>44796</v>
      </c>
      <c r="C84" s="3" t="s">
        <v>443</v>
      </c>
      <c r="D84" s="4">
        <v>0.10891837868900001</v>
      </c>
      <c r="E84" s="70">
        <v>44796</v>
      </c>
      <c r="F84" s="3" t="s">
        <v>56</v>
      </c>
      <c r="G84" s="1">
        <v>1</v>
      </c>
      <c r="H84" s="1">
        <v>1</v>
      </c>
    </row>
    <row r="85" spans="1:8" ht="32.25" customHeight="1">
      <c r="A85" s="35" t="s">
        <v>444</v>
      </c>
      <c r="B85" s="28">
        <v>44875</v>
      </c>
      <c r="C85" s="3" t="s">
        <v>445</v>
      </c>
      <c r="D85" s="4">
        <v>0.17793503033300001</v>
      </c>
      <c r="E85" s="70">
        <v>44875</v>
      </c>
      <c r="F85" s="3" t="s">
        <v>56</v>
      </c>
      <c r="G85" s="1">
        <v>1</v>
      </c>
      <c r="H85" s="1">
        <v>1</v>
      </c>
    </row>
    <row r="86" spans="1:8" ht="32.25" customHeight="1">
      <c r="A86" s="35" t="s">
        <v>446</v>
      </c>
      <c r="B86" s="28">
        <v>44888</v>
      </c>
      <c r="C86" s="3" t="s">
        <v>447</v>
      </c>
      <c r="D86" s="4">
        <v>0.103842372901</v>
      </c>
      <c r="E86" s="70">
        <v>44888</v>
      </c>
      <c r="F86" s="3" t="s">
        <v>56</v>
      </c>
      <c r="G86" s="1">
        <v>1</v>
      </c>
      <c r="H86" s="1">
        <v>1</v>
      </c>
    </row>
    <row r="87" spans="1:8" ht="32.25" customHeight="1">
      <c r="A87" s="35" t="s">
        <v>448</v>
      </c>
      <c r="B87" s="28">
        <v>44890</v>
      </c>
      <c r="C87" s="3" t="s">
        <v>449</v>
      </c>
      <c r="D87" s="4">
        <v>3.01199957447E-2</v>
      </c>
      <c r="E87" s="70">
        <v>44890</v>
      </c>
      <c r="F87" s="3" t="s">
        <v>121</v>
      </c>
      <c r="G87" s="1">
        <v>1</v>
      </c>
      <c r="H87" s="1">
        <v>1</v>
      </c>
    </row>
    <row r="88" spans="1:8" ht="32.25" customHeight="1">
      <c r="A88" s="35" t="s">
        <v>450</v>
      </c>
      <c r="B88" s="28">
        <v>44993</v>
      </c>
      <c r="C88" s="3" t="s">
        <v>451</v>
      </c>
      <c r="D88" s="4">
        <v>2.0024930038099999E-2</v>
      </c>
      <c r="E88" s="70">
        <v>44993</v>
      </c>
      <c r="F88" s="3" t="s">
        <v>56</v>
      </c>
      <c r="G88" s="1">
        <v>1</v>
      </c>
      <c r="H88" s="1">
        <v>1</v>
      </c>
    </row>
    <row r="89" spans="1:8" ht="32.25" customHeight="1">
      <c r="A89" s="35" t="s">
        <v>452</v>
      </c>
      <c r="B89" s="28">
        <v>45016</v>
      </c>
      <c r="C89" s="3" t="s">
        <v>453</v>
      </c>
      <c r="D89" s="4">
        <v>0.28447604094399997</v>
      </c>
      <c r="E89" s="70">
        <v>45016</v>
      </c>
      <c r="F89" s="3" t="s">
        <v>56</v>
      </c>
      <c r="G89" s="1">
        <v>1</v>
      </c>
      <c r="H89" s="1">
        <v>1</v>
      </c>
    </row>
    <row r="90" spans="1:8" ht="32.25" customHeight="1">
      <c r="A90" s="54">
        <v>202314</v>
      </c>
      <c r="B90" s="28">
        <v>45099</v>
      </c>
      <c r="C90" s="3" t="s">
        <v>454</v>
      </c>
      <c r="D90" s="4">
        <v>3.38566300628E-2</v>
      </c>
      <c r="E90" s="70">
        <v>44714</v>
      </c>
      <c r="F90" s="3" t="s">
        <v>121</v>
      </c>
      <c r="G90" s="1">
        <v>1</v>
      </c>
      <c r="H90" s="1">
        <v>1</v>
      </c>
    </row>
    <row r="91" spans="1:8">
      <c r="A91" s="38"/>
      <c r="B91" s="40"/>
      <c r="C91" s="39"/>
      <c r="D91" s="41"/>
      <c r="E91" s="72"/>
      <c r="F91" s="39"/>
      <c r="G91" s="43"/>
      <c r="H91" s="43"/>
    </row>
  </sheetData>
  <mergeCells count="1">
    <mergeCell ref="A1:C1"/>
  </mergeCells>
  <pageMargins left="0.7" right="0.7" top="0.75" bottom="0.75" header="0.3" footer="0.3"/>
  <pageSetup paperSize="8" fitToHeight="0"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Y30"/>
  <sheetViews>
    <sheetView workbookViewId="0">
      <selection sqref="A1:C1"/>
    </sheetView>
  </sheetViews>
  <sheetFormatPr defaultColWidth="8.85546875" defaultRowHeight="15"/>
  <cols>
    <col min="1" max="1" width="9.85546875" style="5" bestFit="1" customWidth="1"/>
    <col min="2" max="2" width="13.7109375" style="7" customWidth="1"/>
    <col min="3" max="3" width="13.140625" style="7" customWidth="1"/>
    <col min="4" max="4" width="33.28515625" style="5" customWidth="1"/>
    <col min="5" max="5" width="29.42578125" style="5" customWidth="1"/>
    <col min="6" max="6" width="14.5703125" style="4" customWidth="1"/>
    <col min="7" max="7" width="14.42578125" style="7" customWidth="1"/>
    <col min="8" max="8" width="13.28515625" style="5" bestFit="1" customWidth="1"/>
    <col min="9" max="9" width="13.42578125" style="7" customWidth="1"/>
    <col min="10" max="10" width="10.7109375" style="1" customWidth="1"/>
    <col min="11" max="11" width="14.28515625" style="7" customWidth="1"/>
    <col min="12" max="12" width="11.7109375" style="7" customWidth="1"/>
    <col min="13" max="13" width="15.28515625" style="5" customWidth="1"/>
    <col min="14" max="14" width="11.85546875" style="5" customWidth="1"/>
    <col min="15" max="21" width="9.28515625" style="5" bestFit="1" customWidth="1"/>
    <col min="22" max="22" width="12.28515625" style="5" bestFit="1" customWidth="1"/>
    <col min="23" max="23" width="15.140625" style="5" bestFit="1" customWidth="1"/>
    <col min="24" max="24" width="14.5703125" style="5" bestFit="1" customWidth="1"/>
    <col min="25" max="25" width="15.140625" style="5" bestFit="1" customWidth="1"/>
    <col min="26" max="16384" width="8.85546875" style="5"/>
  </cols>
  <sheetData>
    <row r="1" spans="1:14" ht="18.75">
      <c r="A1" s="91" t="s">
        <v>455</v>
      </c>
      <c r="B1" s="91"/>
      <c r="C1" s="91"/>
    </row>
    <row r="4" spans="1:14" ht="30">
      <c r="A4" s="5" t="s">
        <v>4</v>
      </c>
      <c r="B4" s="1" t="s">
        <v>5</v>
      </c>
      <c r="C4" s="7" t="s">
        <v>6</v>
      </c>
      <c r="D4" s="3" t="s">
        <v>7</v>
      </c>
      <c r="E4" s="3" t="s">
        <v>456</v>
      </c>
      <c r="F4" s="4" t="s">
        <v>9</v>
      </c>
      <c r="G4" s="7" t="s">
        <v>457</v>
      </c>
      <c r="H4" s="3" t="s">
        <v>11</v>
      </c>
      <c r="I4" s="7" t="s">
        <v>458</v>
      </c>
      <c r="J4" s="1" t="s">
        <v>12</v>
      </c>
      <c r="K4" s="1" t="s">
        <v>13</v>
      </c>
      <c r="L4" s="1" t="s">
        <v>459</v>
      </c>
      <c r="M4" s="3" t="s">
        <v>460</v>
      </c>
      <c r="N4" s="3" t="s">
        <v>15</v>
      </c>
    </row>
    <row r="5" spans="1:14" ht="30">
      <c r="A5" s="5" t="s">
        <v>461</v>
      </c>
      <c r="B5" s="1" t="s">
        <v>70</v>
      </c>
      <c r="C5" s="8">
        <v>43860</v>
      </c>
      <c r="D5" s="3" t="s">
        <v>462</v>
      </c>
      <c r="E5" s="3" t="s">
        <v>72</v>
      </c>
      <c r="F5" s="4">
        <v>0.64616928713300004</v>
      </c>
      <c r="G5" s="8">
        <v>43860</v>
      </c>
      <c r="H5" s="3" t="s">
        <v>463</v>
      </c>
      <c r="I5" s="8">
        <v>44655</v>
      </c>
      <c r="J5" s="1">
        <v>10</v>
      </c>
      <c r="K5" s="1">
        <v>1</v>
      </c>
      <c r="L5" s="1">
        <v>10</v>
      </c>
      <c r="M5" s="3" t="s">
        <v>464</v>
      </c>
      <c r="N5" s="3" t="s">
        <v>32</v>
      </c>
    </row>
    <row r="6" spans="1:14" ht="30">
      <c r="A6" s="2">
        <v>200739</v>
      </c>
      <c r="B6" s="1"/>
      <c r="C6" s="8">
        <v>39173</v>
      </c>
      <c r="D6" s="3" t="s">
        <v>465</v>
      </c>
      <c r="E6" s="3" t="s">
        <v>91</v>
      </c>
      <c r="F6" s="4">
        <v>1.88</v>
      </c>
      <c r="G6" s="8" t="s">
        <v>466</v>
      </c>
      <c r="H6" s="3" t="s">
        <v>463</v>
      </c>
      <c r="I6" s="8" t="s">
        <v>467</v>
      </c>
      <c r="J6" s="1">
        <v>49</v>
      </c>
      <c r="K6" s="1">
        <v>9</v>
      </c>
      <c r="L6" s="1">
        <v>49</v>
      </c>
      <c r="M6" s="3" t="s">
        <v>464</v>
      </c>
      <c r="N6" s="3" t="s">
        <v>110</v>
      </c>
    </row>
    <row r="7" spans="1:14" ht="30">
      <c r="A7" s="5" t="s">
        <v>468</v>
      </c>
      <c r="B7" s="1" t="s">
        <v>89</v>
      </c>
      <c r="C7" s="8">
        <v>43419</v>
      </c>
      <c r="D7" s="3" t="s">
        <v>469</v>
      </c>
      <c r="E7" s="3" t="s">
        <v>91</v>
      </c>
      <c r="F7" s="4">
        <v>1.74419412344</v>
      </c>
      <c r="G7" s="8">
        <v>43727</v>
      </c>
      <c r="H7" s="3" t="s">
        <v>463</v>
      </c>
      <c r="I7" s="8">
        <v>44859</v>
      </c>
      <c r="J7" s="1">
        <v>27</v>
      </c>
      <c r="K7" s="1">
        <v>27</v>
      </c>
      <c r="L7" s="1">
        <v>27</v>
      </c>
      <c r="M7" s="3" t="s">
        <v>464</v>
      </c>
      <c r="N7" s="3" t="s">
        <v>101</v>
      </c>
    </row>
    <row r="8" spans="1:14" ht="30">
      <c r="A8" s="5" t="s">
        <v>470</v>
      </c>
      <c r="B8" s="1"/>
      <c r="C8" s="8">
        <v>41730</v>
      </c>
      <c r="D8" s="3" t="s">
        <v>471</v>
      </c>
      <c r="E8" s="3" t="s">
        <v>128</v>
      </c>
      <c r="F8" s="4">
        <v>2.9652233059899999</v>
      </c>
      <c r="G8" s="8">
        <v>42671</v>
      </c>
      <c r="H8" s="3" t="s">
        <v>463</v>
      </c>
      <c r="I8" s="8">
        <v>44684</v>
      </c>
      <c r="J8" s="1">
        <v>56</v>
      </c>
      <c r="K8" s="1">
        <v>5</v>
      </c>
      <c r="L8" s="1">
        <v>56</v>
      </c>
      <c r="M8" s="3" t="s">
        <v>464</v>
      </c>
      <c r="N8" s="3" t="s">
        <v>110</v>
      </c>
    </row>
    <row r="9" spans="1:14" ht="30">
      <c r="A9" s="5" t="s">
        <v>472</v>
      </c>
      <c r="B9" s="1"/>
      <c r="C9" s="8">
        <v>42131</v>
      </c>
      <c r="D9" s="3" t="s">
        <v>473</v>
      </c>
      <c r="E9" s="3" t="s">
        <v>474</v>
      </c>
      <c r="F9" s="4">
        <v>6.5419300312499998E-2</v>
      </c>
      <c r="G9" s="8">
        <v>42131</v>
      </c>
      <c r="H9" s="3" t="s">
        <v>463</v>
      </c>
      <c r="I9" s="8">
        <v>44841</v>
      </c>
      <c r="J9" s="1">
        <v>8</v>
      </c>
      <c r="K9" s="1">
        <v>1</v>
      </c>
      <c r="L9" s="1">
        <v>8</v>
      </c>
      <c r="M9" s="3" t="s">
        <v>464</v>
      </c>
      <c r="N9" s="3" t="s">
        <v>32</v>
      </c>
    </row>
    <row r="10" spans="1:14" ht="30">
      <c r="A10" s="5" t="s">
        <v>475</v>
      </c>
      <c r="B10" s="1"/>
      <c r="C10" s="8">
        <v>42317</v>
      </c>
      <c r="D10" s="3" t="s">
        <v>476</v>
      </c>
      <c r="E10" s="3" t="s">
        <v>161</v>
      </c>
      <c r="F10" s="4">
        <v>5.6665687304399998E-2</v>
      </c>
      <c r="G10" s="8">
        <v>42317</v>
      </c>
      <c r="H10" s="3" t="s">
        <v>463</v>
      </c>
      <c r="I10" s="8">
        <v>44659</v>
      </c>
      <c r="J10" s="1">
        <v>10</v>
      </c>
      <c r="K10" s="1">
        <v>1</v>
      </c>
      <c r="L10" s="1">
        <v>10</v>
      </c>
      <c r="M10" s="3" t="s">
        <v>464</v>
      </c>
      <c r="N10" s="3" t="s">
        <v>32</v>
      </c>
    </row>
    <row r="11" spans="1:14" ht="30">
      <c r="A11" s="5" t="s">
        <v>477</v>
      </c>
      <c r="B11" s="1"/>
      <c r="C11" s="8">
        <v>42804</v>
      </c>
      <c r="D11" s="3" t="s">
        <v>478</v>
      </c>
      <c r="E11" s="3" t="s">
        <v>479</v>
      </c>
      <c r="F11" s="4">
        <v>0.66729956599499995</v>
      </c>
      <c r="G11" s="8">
        <v>43215</v>
      </c>
      <c r="H11" s="3" t="s">
        <v>463</v>
      </c>
      <c r="I11" s="8">
        <v>44854</v>
      </c>
      <c r="J11" s="1">
        <v>12</v>
      </c>
      <c r="K11" s="1">
        <v>12</v>
      </c>
      <c r="L11" s="1">
        <v>12</v>
      </c>
      <c r="M11" s="3" t="s">
        <v>464</v>
      </c>
      <c r="N11" s="3" t="s">
        <v>32</v>
      </c>
    </row>
    <row r="12" spans="1:14" ht="30">
      <c r="A12" s="5" t="s">
        <v>480</v>
      </c>
      <c r="B12" s="1"/>
      <c r="C12" s="8">
        <v>42958</v>
      </c>
      <c r="D12" s="3" t="s">
        <v>481</v>
      </c>
      <c r="E12" s="3" t="s">
        <v>482</v>
      </c>
      <c r="F12" s="4">
        <v>1.03145269243</v>
      </c>
      <c r="G12" s="8">
        <v>42958</v>
      </c>
      <c r="H12" s="3" t="s">
        <v>463</v>
      </c>
      <c r="I12" s="8">
        <v>44978</v>
      </c>
      <c r="J12" s="1">
        <v>12</v>
      </c>
      <c r="K12" s="1">
        <v>1</v>
      </c>
      <c r="L12" s="1">
        <v>12</v>
      </c>
      <c r="M12" s="3" t="s">
        <v>464</v>
      </c>
      <c r="N12" s="3" t="s">
        <v>32</v>
      </c>
    </row>
    <row r="13" spans="1:14" ht="30">
      <c r="A13" s="5" t="s">
        <v>483</v>
      </c>
      <c r="B13" s="1" t="s">
        <v>484</v>
      </c>
      <c r="C13" s="8">
        <v>43191</v>
      </c>
      <c r="D13" s="3" t="s">
        <v>485</v>
      </c>
      <c r="E13" s="3" t="s">
        <v>235</v>
      </c>
      <c r="F13" s="4">
        <v>2.0412345522100002</v>
      </c>
      <c r="G13" s="8">
        <v>43896</v>
      </c>
      <c r="H13" s="3" t="s">
        <v>463</v>
      </c>
      <c r="I13" s="8">
        <v>44978</v>
      </c>
      <c r="J13" s="1">
        <v>40</v>
      </c>
      <c r="K13" s="1">
        <v>40</v>
      </c>
      <c r="L13" s="1">
        <v>40</v>
      </c>
      <c r="M13" s="3" t="s">
        <v>464</v>
      </c>
      <c r="N13" s="3" t="s">
        <v>110</v>
      </c>
    </row>
    <row r="14" spans="1:14" ht="30">
      <c r="A14" s="5" t="s">
        <v>486</v>
      </c>
      <c r="B14" s="1" t="s">
        <v>487</v>
      </c>
      <c r="C14" s="8">
        <v>43191</v>
      </c>
      <c r="D14" s="3" t="s">
        <v>488</v>
      </c>
      <c r="E14" s="3" t="s">
        <v>235</v>
      </c>
      <c r="F14" s="4">
        <v>1.3045729984000001</v>
      </c>
      <c r="G14" s="8">
        <v>43907</v>
      </c>
      <c r="H14" s="3" t="s">
        <v>463</v>
      </c>
      <c r="I14" s="8">
        <v>44946</v>
      </c>
      <c r="J14" s="1">
        <v>32</v>
      </c>
      <c r="K14" s="1">
        <v>32</v>
      </c>
      <c r="L14" s="1">
        <v>32</v>
      </c>
      <c r="M14" s="3" t="s">
        <v>464</v>
      </c>
      <c r="N14" s="3" t="s">
        <v>110</v>
      </c>
    </row>
    <row r="15" spans="1:14" ht="30">
      <c r="A15" s="5" t="s">
        <v>489</v>
      </c>
      <c r="B15" s="1" t="s">
        <v>53</v>
      </c>
      <c r="C15" s="8">
        <v>43733</v>
      </c>
      <c r="D15" s="3" t="s">
        <v>490</v>
      </c>
      <c r="E15" s="3" t="s">
        <v>55</v>
      </c>
      <c r="F15" s="4">
        <v>3.7672261104999998</v>
      </c>
      <c r="G15" s="8">
        <v>43733</v>
      </c>
      <c r="H15" s="3" t="s">
        <v>463</v>
      </c>
      <c r="I15" s="8">
        <v>44812</v>
      </c>
      <c r="J15" s="1">
        <v>76</v>
      </c>
      <c r="K15" s="1">
        <v>12</v>
      </c>
      <c r="L15" s="1">
        <v>76</v>
      </c>
      <c r="M15" s="3" t="s">
        <v>325</v>
      </c>
      <c r="N15" s="3" t="s">
        <v>32</v>
      </c>
    </row>
    <row r="16" spans="1:14" ht="30">
      <c r="A16" s="5" t="s">
        <v>491</v>
      </c>
      <c r="B16" s="1" t="s">
        <v>186</v>
      </c>
      <c r="C16" s="8">
        <v>44105</v>
      </c>
      <c r="D16" s="3" t="s">
        <v>492</v>
      </c>
      <c r="E16" s="3" t="s">
        <v>493</v>
      </c>
      <c r="F16" s="4">
        <v>0.78160059356599998</v>
      </c>
      <c r="G16" s="8">
        <v>44133</v>
      </c>
      <c r="H16" s="3" t="s">
        <v>463</v>
      </c>
      <c r="I16" s="8">
        <v>44959</v>
      </c>
      <c r="J16" s="1">
        <v>12</v>
      </c>
      <c r="K16" s="1">
        <v>12</v>
      </c>
      <c r="L16" s="1">
        <v>12</v>
      </c>
      <c r="M16" s="3" t="s">
        <v>464</v>
      </c>
      <c r="N16" s="3" t="s">
        <v>32</v>
      </c>
    </row>
    <row r="17" spans="1:25" ht="30">
      <c r="A17" s="5" t="s">
        <v>494</v>
      </c>
      <c r="B17" s="1"/>
      <c r="C17" s="8">
        <v>43441</v>
      </c>
      <c r="D17" s="3" t="s">
        <v>495</v>
      </c>
      <c r="E17" s="3" t="s">
        <v>161</v>
      </c>
      <c r="F17" s="4">
        <v>0.298661946264</v>
      </c>
      <c r="G17" s="8">
        <v>43441</v>
      </c>
      <c r="H17" s="3" t="s">
        <v>463</v>
      </c>
      <c r="I17" s="8">
        <v>45000</v>
      </c>
      <c r="J17" s="1">
        <v>1</v>
      </c>
      <c r="K17" s="1">
        <v>1</v>
      </c>
      <c r="L17" s="1">
        <v>1</v>
      </c>
      <c r="M17" s="3" t="s">
        <v>464</v>
      </c>
      <c r="N17" s="3" t="s">
        <v>32</v>
      </c>
    </row>
    <row r="18" spans="1:25" ht="30">
      <c r="A18" s="5" t="s">
        <v>496</v>
      </c>
      <c r="B18" s="1"/>
      <c r="C18" s="8">
        <v>43651</v>
      </c>
      <c r="D18" s="3" t="s">
        <v>497</v>
      </c>
      <c r="E18" s="3" t="s">
        <v>161</v>
      </c>
      <c r="F18" s="4">
        <v>5.8381320815599998E-2</v>
      </c>
      <c r="G18" s="8">
        <v>43651</v>
      </c>
      <c r="H18" s="3" t="s">
        <v>463</v>
      </c>
      <c r="I18" s="8">
        <v>44950</v>
      </c>
      <c r="J18" s="1">
        <v>1</v>
      </c>
      <c r="K18" s="1">
        <v>1</v>
      </c>
      <c r="L18" s="1">
        <v>1</v>
      </c>
      <c r="M18" s="3" t="s">
        <v>464</v>
      </c>
      <c r="N18" s="3" t="s">
        <v>32</v>
      </c>
    </row>
    <row r="19" spans="1:25" ht="30">
      <c r="A19" s="5" t="s">
        <v>498</v>
      </c>
      <c r="B19" s="1"/>
      <c r="C19" s="8">
        <v>43720</v>
      </c>
      <c r="D19" s="3" t="s">
        <v>499</v>
      </c>
      <c r="E19" s="3" t="s">
        <v>161</v>
      </c>
      <c r="F19" s="4">
        <v>4.3637924340400001E-2</v>
      </c>
      <c r="G19" s="8">
        <v>43720</v>
      </c>
      <c r="H19" s="3" t="s">
        <v>463</v>
      </c>
      <c r="I19" s="8">
        <v>44851</v>
      </c>
      <c r="J19" s="1">
        <v>1</v>
      </c>
      <c r="K19" s="1">
        <v>1</v>
      </c>
      <c r="L19" s="1">
        <v>1</v>
      </c>
      <c r="M19" s="3" t="s">
        <v>464</v>
      </c>
      <c r="N19" s="3" t="s">
        <v>32</v>
      </c>
    </row>
    <row r="20" spans="1:25" ht="30">
      <c r="A20" s="5" t="s">
        <v>500</v>
      </c>
      <c r="B20" s="1"/>
      <c r="C20" s="8">
        <v>43591</v>
      </c>
      <c r="D20" s="3" t="s">
        <v>501</v>
      </c>
      <c r="E20" s="3" t="s">
        <v>502</v>
      </c>
      <c r="F20" s="4">
        <v>1.5729560027899998E-2</v>
      </c>
      <c r="G20" s="8">
        <v>43591</v>
      </c>
      <c r="H20" s="3" t="s">
        <v>463</v>
      </c>
      <c r="I20" s="8">
        <v>44693</v>
      </c>
      <c r="J20" s="1">
        <v>7</v>
      </c>
      <c r="K20" s="1">
        <v>7</v>
      </c>
      <c r="L20" s="1">
        <v>7</v>
      </c>
      <c r="M20" s="3" t="s">
        <v>464</v>
      </c>
      <c r="N20" s="3" t="s">
        <v>32</v>
      </c>
    </row>
    <row r="21" spans="1:25" ht="30">
      <c r="A21" s="5" t="s">
        <v>503</v>
      </c>
      <c r="B21" s="1"/>
      <c r="C21" s="8">
        <v>43180</v>
      </c>
      <c r="D21" s="3" t="s">
        <v>504</v>
      </c>
      <c r="E21" s="3" t="s">
        <v>217</v>
      </c>
      <c r="F21" s="4">
        <v>2.8754470756199999</v>
      </c>
      <c r="G21" s="8">
        <v>43180</v>
      </c>
      <c r="H21" s="3" t="s">
        <v>463</v>
      </c>
      <c r="I21" s="8">
        <v>44897</v>
      </c>
      <c r="J21" s="1">
        <v>62</v>
      </c>
      <c r="K21" s="1">
        <v>30</v>
      </c>
      <c r="L21" s="1">
        <v>62</v>
      </c>
      <c r="M21" s="3" t="s">
        <v>464</v>
      </c>
      <c r="N21" s="3" t="s">
        <v>32</v>
      </c>
    </row>
    <row r="22" spans="1:25" ht="30">
      <c r="A22" s="5" t="s">
        <v>505</v>
      </c>
      <c r="B22" s="1"/>
      <c r="C22" s="8">
        <v>44064</v>
      </c>
      <c r="D22" s="3" t="s">
        <v>506</v>
      </c>
      <c r="E22" s="3" t="s">
        <v>63</v>
      </c>
      <c r="F22" s="4">
        <v>4.1087440406000004</v>
      </c>
      <c r="G22" s="8">
        <v>44181</v>
      </c>
      <c r="H22" s="3" t="s">
        <v>463</v>
      </c>
      <c r="I22" s="8">
        <v>44964</v>
      </c>
      <c r="J22" s="1">
        <v>49</v>
      </c>
      <c r="K22" s="1">
        <v>6</v>
      </c>
      <c r="L22" s="1">
        <v>49</v>
      </c>
      <c r="M22" s="3" t="s">
        <v>325</v>
      </c>
      <c r="N22" s="3" t="s">
        <v>32</v>
      </c>
    </row>
    <row r="23" spans="1:25" ht="30">
      <c r="A23" s="5" t="s">
        <v>507</v>
      </c>
      <c r="B23" s="1"/>
      <c r="C23" s="8">
        <v>44307</v>
      </c>
      <c r="D23" s="3" t="s">
        <v>508</v>
      </c>
      <c r="E23" s="3" t="s">
        <v>161</v>
      </c>
      <c r="F23" s="4">
        <v>6.2861640349899994E-2</v>
      </c>
      <c r="G23" s="8">
        <v>44307</v>
      </c>
      <c r="H23" s="3" t="s">
        <v>463</v>
      </c>
      <c r="I23" s="8">
        <v>44998</v>
      </c>
      <c r="J23" s="1">
        <v>1</v>
      </c>
      <c r="K23" s="1">
        <v>1</v>
      </c>
      <c r="L23" s="1">
        <v>1</v>
      </c>
      <c r="M23" s="3" t="s">
        <v>464</v>
      </c>
      <c r="N23" s="3" t="s">
        <v>32</v>
      </c>
    </row>
    <row r="24" spans="1:25" ht="30">
      <c r="A24" s="5" t="s">
        <v>509</v>
      </c>
      <c r="B24" s="1"/>
      <c r="C24" s="8">
        <v>44378</v>
      </c>
      <c r="D24" s="3" t="s">
        <v>510</v>
      </c>
      <c r="E24" s="3" t="s">
        <v>161</v>
      </c>
      <c r="F24" s="4">
        <v>3.9409361398500001E-2</v>
      </c>
      <c r="G24" s="8">
        <v>44382</v>
      </c>
      <c r="H24" s="3" t="s">
        <v>463</v>
      </c>
      <c r="I24" s="8">
        <v>44860</v>
      </c>
      <c r="J24" s="1">
        <v>1</v>
      </c>
      <c r="K24" s="1">
        <v>1</v>
      </c>
      <c r="L24" s="1">
        <v>1</v>
      </c>
      <c r="M24" s="3" t="s">
        <v>464</v>
      </c>
      <c r="N24" s="3" t="s">
        <v>32</v>
      </c>
    </row>
    <row r="25" spans="1:25" ht="30">
      <c r="A25" s="5" t="s">
        <v>511</v>
      </c>
      <c r="B25" s="1"/>
      <c r="C25" s="8">
        <v>44519</v>
      </c>
      <c r="D25" s="3" t="s">
        <v>512</v>
      </c>
      <c r="E25" s="3" t="s">
        <v>513</v>
      </c>
      <c r="F25" s="4">
        <v>0.22926737783600001</v>
      </c>
      <c r="G25" s="8">
        <v>44519</v>
      </c>
      <c r="H25" s="3" t="s">
        <v>463</v>
      </c>
      <c r="I25" s="8">
        <v>45000</v>
      </c>
      <c r="J25" s="1">
        <v>9</v>
      </c>
      <c r="K25" s="1">
        <v>9</v>
      </c>
      <c r="L25" s="1">
        <v>9</v>
      </c>
      <c r="M25" s="3" t="s">
        <v>464</v>
      </c>
      <c r="N25" s="3" t="s">
        <v>32</v>
      </c>
    </row>
    <row r="26" spans="1:25">
      <c r="B26" s="1"/>
      <c r="C26" s="8"/>
      <c r="D26" s="3"/>
      <c r="E26" s="3"/>
      <c r="G26" s="8"/>
      <c r="H26" s="3"/>
      <c r="I26" s="8"/>
      <c r="K26" s="1"/>
      <c r="L26" s="1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>
      <c r="B27" s="1"/>
      <c r="C27" s="8"/>
      <c r="D27" s="3"/>
      <c r="E27" s="3"/>
      <c r="G27" s="8"/>
      <c r="H27" s="3"/>
      <c r="I27" s="8"/>
      <c r="K27" s="1"/>
      <c r="L27" s="1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>
      <c r="B28" s="1"/>
      <c r="C28" s="8"/>
      <c r="D28" s="3"/>
      <c r="E28" s="3"/>
      <c r="G28" s="8"/>
      <c r="H28" s="3"/>
      <c r="I28" s="8"/>
      <c r="K28" s="1"/>
      <c r="L28" s="1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>
      <c r="B29" s="1"/>
      <c r="C29" s="8"/>
      <c r="D29" s="3"/>
      <c r="E29" s="3"/>
      <c r="G29" s="8"/>
      <c r="H29" s="3"/>
      <c r="I29" s="8"/>
      <c r="K29" s="1"/>
      <c r="L29" s="1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>
      <c r="B30" s="1"/>
      <c r="C30" s="8"/>
      <c r="D30" s="3"/>
      <c r="E30" s="3"/>
      <c r="G30" s="8"/>
      <c r="H30" s="3"/>
      <c r="I30" s="8"/>
      <c r="K30" s="1"/>
      <c r="L30" s="1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</sheetData>
  <mergeCells count="1">
    <mergeCell ref="A1:C1"/>
  </mergeCells>
  <pageMargins left="0.7" right="0.7" top="0.75" bottom="0.75" header="0.3" footer="0.3"/>
  <pageSetup paperSize="8" fitToHeight="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5"/>
  <sheetViews>
    <sheetView workbookViewId="0">
      <selection activeCell="E1" sqref="E1"/>
    </sheetView>
  </sheetViews>
  <sheetFormatPr defaultColWidth="8.85546875" defaultRowHeight="15"/>
  <cols>
    <col min="1" max="1" width="10.42578125" style="5" bestFit="1" customWidth="1"/>
    <col min="2" max="2" width="9.7109375" style="7" customWidth="1"/>
    <col min="3" max="3" width="13.140625" style="7" customWidth="1"/>
    <col min="4" max="4" width="32.5703125" style="5" customWidth="1"/>
    <col min="5" max="5" width="25.5703125" style="5" customWidth="1"/>
    <col min="6" max="6" width="10.28515625" style="4" customWidth="1"/>
    <col min="7" max="7" width="18.85546875" style="53" customWidth="1"/>
    <col min="8" max="8" width="15.140625" style="7" bestFit="1" customWidth="1"/>
    <col min="9" max="9" width="17.85546875" style="53" customWidth="1"/>
    <col min="10" max="10" width="12.7109375" style="1" customWidth="1"/>
    <col min="11" max="11" width="12" style="5" customWidth="1"/>
    <col min="12" max="12" width="13.28515625" style="5" customWidth="1"/>
    <col min="13" max="13" width="13.42578125" style="5" customWidth="1"/>
    <col min="14" max="16384" width="8.85546875" style="5"/>
  </cols>
  <sheetData>
    <row r="1" spans="1:12" ht="18.75">
      <c r="A1" s="91" t="s">
        <v>514</v>
      </c>
      <c r="B1" s="91"/>
      <c r="C1" s="91"/>
      <c r="D1" s="91"/>
    </row>
    <row r="4" spans="1:12" ht="30">
      <c r="A4" s="3" t="s">
        <v>4</v>
      </c>
      <c r="B4" s="1" t="s">
        <v>5</v>
      </c>
      <c r="C4" s="7" t="s">
        <v>6</v>
      </c>
      <c r="D4" s="3" t="s">
        <v>7</v>
      </c>
      <c r="E4" s="3" t="s">
        <v>8</v>
      </c>
      <c r="F4" s="4" t="s">
        <v>9</v>
      </c>
      <c r="G4" s="53" t="s">
        <v>10</v>
      </c>
      <c r="H4" s="1" t="s">
        <v>11</v>
      </c>
      <c r="I4" s="53" t="s">
        <v>319</v>
      </c>
      <c r="J4" s="1" t="s">
        <v>12</v>
      </c>
      <c r="K4" s="3" t="s">
        <v>320</v>
      </c>
      <c r="L4" s="3" t="s">
        <v>15</v>
      </c>
    </row>
    <row r="5" spans="1:12" ht="30">
      <c r="A5" s="3" t="s">
        <v>515</v>
      </c>
      <c r="B5" s="1"/>
      <c r="C5" s="8">
        <v>43152</v>
      </c>
      <c r="D5" s="3" t="s">
        <v>516</v>
      </c>
      <c r="E5" s="3" t="s">
        <v>161</v>
      </c>
      <c r="F5" s="4">
        <v>3.5516101627099998E-2</v>
      </c>
      <c r="G5" s="53">
        <v>43152</v>
      </c>
      <c r="H5" s="1" t="s">
        <v>517</v>
      </c>
      <c r="I5" s="53">
        <v>44978</v>
      </c>
      <c r="J5" s="1">
        <v>1</v>
      </c>
      <c r="K5" s="3" t="s">
        <v>464</v>
      </c>
      <c r="L5" s="3" t="s">
        <v>32</v>
      </c>
    </row>
    <row r="6" spans="1:12" ht="30">
      <c r="A6" s="3" t="s">
        <v>518</v>
      </c>
      <c r="B6" s="1"/>
      <c r="C6" s="8">
        <v>43861</v>
      </c>
      <c r="D6" s="3" t="s">
        <v>519</v>
      </c>
      <c r="E6" s="3" t="s">
        <v>520</v>
      </c>
      <c r="F6" s="4">
        <v>0.15233521227899999</v>
      </c>
      <c r="G6" s="53">
        <v>43861</v>
      </c>
      <c r="H6" s="1" t="s">
        <v>517</v>
      </c>
      <c r="I6" s="53">
        <v>44957</v>
      </c>
      <c r="J6" s="1">
        <v>11</v>
      </c>
      <c r="K6" s="3" t="s">
        <v>464</v>
      </c>
      <c r="L6" s="3" t="s">
        <v>32</v>
      </c>
    </row>
    <row r="7" spans="1:12" ht="30">
      <c r="A7" s="35" t="s">
        <v>521</v>
      </c>
      <c r="B7" s="1"/>
      <c r="C7" s="8">
        <v>43861</v>
      </c>
      <c r="D7" s="3" t="s">
        <v>522</v>
      </c>
      <c r="E7" s="3" t="s">
        <v>161</v>
      </c>
      <c r="F7" s="4">
        <v>1.4012620118600001</v>
      </c>
      <c r="G7" s="53">
        <v>43861</v>
      </c>
      <c r="H7" s="1" t="s">
        <v>517</v>
      </c>
      <c r="I7" s="53">
        <v>44957</v>
      </c>
      <c r="J7" s="1">
        <v>10</v>
      </c>
      <c r="K7" s="3" t="s">
        <v>464</v>
      </c>
      <c r="L7" s="3" t="s">
        <v>32</v>
      </c>
    </row>
    <row r="8" spans="1:12" ht="30">
      <c r="A8" s="3" t="s">
        <v>523</v>
      </c>
      <c r="B8" s="1"/>
      <c r="C8" s="8">
        <v>43819</v>
      </c>
      <c r="D8" s="3" t="s">
        <v>524</v>
      </c>
      <c r="E8" s="3" t="s">
        <v>161</v>
      </c>
      <c r="F8" s="4">
        <v>1.6493361756E-2</v>
      </c>
      <c r="G8" s="53">
        <v>43819</v>
      </c>
      <c r="H8" s="1" t="s">
        <v>517</v>
      </c>
      <c r="I8" s="53">
        <v>44915</v>
      </c>
      <c r="J8" s="1">
        <v>4</v>
      </c>
      <c r="K8" s="3" t="s">
        <v>464</v>
      </c>
      <c r="L8" s="3" t="s">
        <v>32</v>
      </c>
    </row>
    <row r="9" spans="1:12" ht="30">
      <c r="A9" s="3" t="s">
        <v>525</v>
      </c>
      <c r="B9" s="1"/>
      <c r="C9" s="8">
        <v>43796</v>
      </c>
      <c r="D9" s="3" t="s">
        <v>526</v>
      </c>
      <c r="E9" s="3" t="s">
        <v>95</v>
      </c>
      <c r="F9" s="4">
        <v>8.4292098905500004E-2</v>
      </c>
      <c r="G9" s="53">
        <v>43796</v>
      </c>
      <c r="H9" s="1" t="s">
        <v>517</v>
      </c>
      <c r="I9" s="53">
        <v>44892</v>
      </c>
      <c r="J9" s="1">
        <v>27</v>
      </c>
      <c r="K9" s="3" t="s">
        <v>464</v>
      </c>
      <c r="L9" s="3" t="s">
        <v>32</v>
      </c>
    </row>
    <row r="10" spans="1:12" ht="30">
      <c r="A10" s="3" t="s">
        <v>527</v>
      </c>
      <c r="B10" s="1"/>
      <c r="C10" s="8">
        <v>42433</v>
      </c>
      <c r="D10" s="3" t="s">
        <v>528</v>
      </c>
      <c r="E10" s="3" t="s">
        <v>529</v>
      </c>
      <c r="F10" s="4">
        <v>3.31209260625E-2</v>
      </c>
      <c r="G10" s="53">
        <v>43790</v>
      </c>
      <c r="H10" s="1" t="s">
        <v>517</v>
      </c>
      <c r="I10" s="53">
        <v>44886</v>
      </c>
      <c r="J10" s="1">
        <v>1</v>
      </c>
      <c r="K10" s="3" t="s">
        <v>464</v>
      </c>
      <c r="L10" s="3" t="s">
        <v>32</v>
      </c>
    </row>
    <row r="11" spans="1:12" ht="30">
      <c r="A11" s="3" t="s">
        <v>530</v>
      </c>
      <c r="B11" s="1"/>
      <c r="C11" s="8">
        <v>41548</v>
      </c>
      <c r="D11" s="3" t="s">
        <v>531</v>
      </c>
      <c r="E11" s="3" t="s">
        <v>161</v>
      </c>
      <c r="F11" s="4">
        <v>7.1456454891900001E-2</v>
      </c>
      <c r="G11" s="53">
        <v>43773</v>
      </c>
      <c r="H11" s="1" t="s">
        <v>517</v>
      </c>
      <c r="I11" s="53">
        <v>44869</v>
      </c>
      <c r="J11" s="1">
        <v>1</v>
      </c>
      <c r="K11" s="3" t="s">
        <v>464</v>
      </c>
      <c r="L11" s="3" t="s">
        <v>32</v>
      </c>
    </row>
    <row r="12" spans="1:12" ht="30">
      <c r="A12" s="3" t="s">
        <v>532</v>
      </c>
      <c r="B12" s="1"/>
      <c r="C12" s="8">
        <v>43679</v>
      </c>
      <c r="D12" s="3" t="s">
        <v>533</v>
      </c>
      <c r="E12" s="3" t="s">
        <v>161</v>
      </c>
      <c r="F12" s="4">
        <v>4.1956463446700003E-2</v>
      </c>
      <c r="G12" s="53">
        <v>43679</v>
      </c>
      <c r="H12" s="1" t="s">
        <v>517</v>
      </c>
      <c r="I12" s="53">
        <v>44775</v>
      </c>
      <c r="J12" s="1">
        <v>1</v>
      </c>
      <c r="K12" s="3" t="s">
        <v>464</v>
      </c>
      <c r="L12" s="3" t="s">
        <v>32</v>
      </c>
    </row>
    <row r="13" spans="1:12" ht="30">
      <c r="A13" s="3" t="s">
        <v>534</v>
      </c>
      <c r="B13" s="1"/>
      <c r="C13" s="8">
        <v>43671</v>
      </c>
      <c r="D13" s="3" t="s">
        <v>535</v>
      </c>
      <c r="E13" s="3" t="s">
        <v>536</v>
      </c>
      <c r="F13" s="4">
        <v>0.13399526480099999</v>
      </c>
      <c r="G13" s="53">
        <v>44908</v>
      </c>
      <c r="H13" s="1" t="s">
        <v>517</v>
      </c>
      <c r="I13" s="53">
        <v>44767</v>
      </c>
      <c r="J13" s="1">
        <v>43</v>
      </c>
      <c r="K13" s="3" t="s">
        <v>464</v>
      </c>
      <c r="L13" s="3" t="s">
        <v>32</v>
      </c>
    </row>
    <row r="14" spans="1:12" ht="30">
      <c r="A14" s="3" t="s">
        <v>537</v>
      </c>
      <c r="B14" s="1"/>
      <c r="C14" s="8">
        <v>43262</v>
      </c>
      <c r="D14" s="3" t="s">
        <v>538</v>
      </c>
      <c r="E14" s="3" t="s">
        <v>161</v>
      </c>
      <c r="F14" s="4">
        <v>0.10459324821</v>
      </c>
      <c r="G14" s="53">
        <v>43637</v>
      </c>
      <c r="H14" s="1" t="s">
        <v>517</v>
      </c>
      <c r="I14" s="53">
        <v>44733</v>
      </c>
      <c r="J14" s="1">
        <v>4</v>
      </c>
      <c r="K14" s="3" t="s">
        <v>464</v>
      </c>
      <c r="L14" s="3" t="s">
        <v>32</v>
      </c>
    </row>
    <row r="15" spans="1:12" ht="30">
      <c r="A15" s="3" t="s">
        <v>539</v>
      </c>
      <c r="B15" s="1"/>
      <c r="C15" s="8">
        <v>43637</v>
      </c>
      <c r="D15" s="3" t="s">
        <v>540</v>
      </c>
      <c r="E15" s="3" t="s">
        <v>161</v>
      </c>
      <c r="F15" s="4">
        <v>2.8242527713599998E-2</v>
      </c>
      <c r="G15" s="53">
        <v>43637</v>
      </c>
      <c r="H15" s="1" t="s">
        <v>517</v>
      </c>
      <c r="I15" s="53">
        <v>44733</v>
      </c>
      <c r="J15" s="1">
        <v>2</v>
      </c>
      <c r="K15" s="3" t="s">
        <v>464</v>
      </c>
      <c r="L15" s="3" t="s">
        <v>32</v>
      </c>
    </row>
    <row r="16" spans="1:12" ht="30">
      <c r="A16" s="3" t="s">
        <v>541</v>
      </c>
      <c r="B16" s="1"/>
      <c r="C16" s="8">
        <v>43634</v>
      </c>
      <c r="D16" s="3" t="s">
        <v>542</v>
      </c>
      <c r="E16" s="3" t="s">
        <v>543</v>
      </c>
      <c r="F16" s="4">
        <v>8.0692702651300005E-2</v>
      </c>
      <c r="G16" s="53">
        <v>43634</v>
      </c>
      <c r="H16" s="1" t="s">
        <v>517</v>
      </c>
      <c r="I16" s="53">
        <v>44730</v>
      </c>
      <c r="J16" s="1">
        <v>28</v>
      </c>
      <c r="K16" s="3" t="s">
        <v>464</v>
      </c>
      <c r="L16" s="3" t="s">
        <v>32</v>
      </c>
    </row>
    <row r="17" spans="1:12" ht="30">
      <c r="A17" s="3" t="s">
        <v>544</v>
      </c>
      <c r="B17" s="1" t="s">
        <v>545</v>
      </c>
      <c r="C17" s="8">
        <v>39056</v>
      </c>
      <c r="D17" s="3" t="s">
        <v>546</v>
      </c>
      <c r="E17" s="3" t="s">
        <v>161</v>
      </c>
      <c r="F17" s="4">
        <v>1.12321454331</v>
      </c>
      <c r="G17" s="53">
        <v>43621</v>
      </c>
      <c r="H17" s="1" t="s">
        <v>517</v>
      </c>
      <c r="I17" s="53">
        <v>44717</v>
      </c>
      <c r="J17" s="1">
        <v>10</v>
      </c>
      <c r="K17" s="3" t="s">
        <v>464</v>
      </c>
      <c r="L17" s="3" t="s">
        <v>32</v>
      </c>
    </row>
    <row r="18" spans="1:12" ht="30">
      <c r="A18" s="3" t="s">
        <v>547</v>
      </c>
      <c r="B18" s="1"/>
      <c r="C18" s="8">
        <v>43616</v>
      </c>
      <c r="D18" s="3" t="s">
        <v>548</v>
      </c>
      <c r="E18" s="3" t="s">
        <v>161</v>
      </c>
      <c r="F18" s="4">
        <v>1.06857250199E-2</v>
      </c>
      <c r="G18" s="53">
        <v>43616</v>
      </c>
      <c r="H18" s="1" t="s">
        <v>517</v>
      </c>
      <c r="I18" s="53">
        <v>44712</v>
      </c>
      <c r="J18" s="1">
        <v>2</v>
      </c>
      <c r="K18" s="3" t="s">
        <v>464</v>
      </c>
      <c r="L18" s="3" t="s">
        <v>32</v>
      </c>
    </row>
    <row r="19" spans="1:12" ht="30">
      <c r="A19" s="3" t="s">
        <v>549</v>
      </c>
      <c r="B19" s="3"/>
      <c r="C19" s="28">
        <v>40276</v>
      </c>
      <c r="D19" s="3" t="s">
        <v>454</v>
      </c>
      <c r="E19" s="3" t="s">
        <v>161</v>
      </c>
      <c r="F19" s="4">
        <v>3.38566300628E-2</v>
      </c>
      <c r="G19" s="53">
        <v>44714</v>
      </c>
      <c r="H19" s="1" t="s">
        <v>517</v>
      </c>
      <c r="I19" s="53">
        <v>44691</v>
      </c>
      <c r="J19" s="1">
        <v>1</v>
      </c>
      <c r="K19" s="3" t="s">
        <v>464</v>
      </c>
      <c r="L19" s="3" t="s">
        <v>32</v>
      </c>
    </row>
    <row r="20" spans="1:12" ht="30">
      <c r="A20" s="3" t="s">
        <v>550</v>
      </c>
      <c r="B20" s="1"/>
      <c r="C20" s="8">
        <v>43566</v>
      </c>
      <c r="D20" s="3" t="s">
        <v>551</v>
      </c>
      <c r="E20" s="3" t="s">
        <v>161</v>
      </c>
      <c r="F20" s="4">
        <v>1.2001615022100001E-2</v>
      </c>
      <c r="G20" s="53">
        <v>43566</v>
      </c>
      <c r="H20" s="1" t="s">
        <v>517</v>
      </c>
      <c r="I20" s="53">
        <v>44662</v>
      </c>
      <c r="J20" s="1">
        <v>1</v>
      </c>
      <c r="K20" s="3" t="s">
        <v>464</v>
      </c>
      <c r="L20" s="3" t="s">
        <v>32</v>
      </c>
    </row>
    <row r="21" spans="1:12" ht="30">
      <c r="A21" s="3" t="s">
        <v>552</v>
      </c>
      <c r="B21" s="1"/>
      <c r="C21" s="8">
        <v>43566</v>
      </c>
      <c r="D21" s="3" t="s">
        <v>553</v>
      </c>
      <c r="E21" s="3" t="s">
        <v>161</v>
      </c>
      <c r="F21" s="4">
        <v>1.2001615022100001E-2</v>
      </c>
      <c r="G21" s="53">
        <v>43566</v>
      </c>
      <c r="H21" s="1" t="s">
        <v>517</v>
      </c>
      <c r="I21" s="53">
        <v>44662</v>
      </c>
      <c r="J21" s="1">
        <v>1</v>
      </c>
      <c r="K21" s="3" t="s">
        <v>464</v>
      </c>
      <c r="L21" s="3" t="s">
        <v>32</v>
      </c>
    </row>
    <row r="25" spans="1:12" ht="18.75">
      <c r="A25" s="59"/>
    </row>
  </sheetData>
  <mergeCells count="1">
    <mergeCell ref="A1:D1"/>
  </mergeCells>
  <pageMargins left="0.7" right="0.7" top="0.75" bottom="0.75" header="0.3" footer="0.3"/>
  <pageSetup paperSize="8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3858bf-1930-45f2-9b53-22fd39934824" xsi:nil="true"/>
    <Comments xmlns="db479065-f3ed-4ad0-8ab4-8ba8ea1be4bc" xsi:nil="true"/>
    <lcf76f155ced4ddcb4097134ff3c332f xmlns="db479065-f3ed-4ad0-8ab4-8ba8ea1be4b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6028756A388343914BA1AC137EA5B7" ma:contentTypeVersion="17" ma:contentTypeDescription="Create a new document." ma:contentTypeScope="" ma:versionID="1de3ccb6ccfd1ee922829c2d179508c4">
  <xsd:schema xmlns:xsd="http://www.w3.org/2001/XMLSchema" xmlns:xs="http://www.w3.org/2001/XMLSchema" xmlns:p="http://schemas.microsoft.com/office/2006/metadata/properties" xmlns:ns2="db479065-f3ed-4ad0-8ab4-8ba8ea1be4bc" xmlns:ns3="743858bf-1930-45f2-9b53-22fd39934824" targetNamespace="http://schemas.microsoft.com/office/2006/metadata/properties" ma:root="true" ma:fieldsID="76130eeb76ae52fb40756fb937c29775" ns2:_="" ns3:_="">
    <xsd:import namespace="db479065-f3ed-4ad0-8ab4-8ba8ea1be4bc"/>
    <xsd:import namespace="743858bf-1930-45f2-9b53-22fd399348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Location" minOccurs="0"/>
                <xsd:element ref="ns2:Comme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479065-f3ed-4ad0-8ab4-8ba8ea1be4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68f6ed1-2845-4a53-be4b-b0f4dab87c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Comments" ma:index="23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858bf-1930-45f2-9b53-22fd3993482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9da603e-686b-4ff3-ae7f-8ff3d9267fb2}" ma:internalName="TaxCatchAll" ma:showField="CatchAllData" ma:web="743858bf-1930-45f2-9b53-22fd399348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AAC641-CADD-47CC-BABD-69ABCE347877}"/>
</file>

<file path=customXml/itemProps2.xml><?xml version="1.0" encoding="utf-8"?>
<ds:datastoreItem xmlns:ds="http://schemas.openxmlformats.org/officeDocument/2006/customXml" ds:itemID="{D879A30F-BB4F-4CD2-BA2D-F56A16C36621}"/>
</file>

<file path=customXml/itemProps3.xml><?xml version="1.0" encoding="utf-8"?>
<ds:datastoreItem xmlns:ds="http://schemas.openxmlformats.org/officeDocument/2006/customXml" ds:itemID="{A23956E7-DC2C-4601-80E8-FB419C7F18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2023-12-12T11:14:51Z</dcterms:created>
  <dcterms:modified xsi:type="dcterms:W3CDTF">2023-12-12T12:39:02Z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0x010100706028756A388343914BA1AC137EA5B7</vt:lpwstr>
  </property>
</Properties>
</file>